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3350"/>
  </bookViews>
  <sheets>
    <sheet name="scenarios" sheetId="1" r:id="rId1"/>
  </sheets>
  <calcPr calcId="145621"/>
</workbook>
</file>

<file path=xl/calcChain.xml><?xml version="1.0" encoding="utf-8"?>
<calcChain xmlns="http://schemas.openxmlformats.org/spreadsheetml/2006/main">
  <c r="O6" i="1" l="1"/>
  <c r="O7" i="1"/>
  <c r="O8" i="1"/>
  <c r="O11" i="1" s="1"/>
  <c r="O14" i="1" s="1"/>
  <c r="O17" i="1" s="1"/>
  <c r="O20" i="1" s="1"/>
  <c r="O23" i="1" s="1"/>
  <c r="O26" i="1" s="1"/>
  <c r="O29" i="1" s="1"/>
  <c r="O32" i="1" s="1"/>
  <c r="O35" i="1" s="1"/>
  <c r="O38" i="1" s="1"/>
  <c r="O41" i="1" s="1"/>
  <c r="O44" i="1" s="1"/>
  <c r="O47" i="1" s="1"/>
  <c r="O50" i="1" s="1"/>
  <c r="O53" i="1" s="1"/>
  <c r="O9" i="1"/>
  <c r="O12" i="1" s="1"/>
  <c r="O15" i="1" s="1"/>
  <c r="O18" i="1" s="1"/>
  <c r="O21" i="1" s="1"/>
  <c r="O24" i="1" s="1"/>
  <c r="O27" i="1" s="1"/>
  <c r="O30" i="1" s="1"/>
  <c r="O33" i="1" s="1"/>
  <c r="O36" i="1" s="1"/>
  <c r="O39" i="1" s="1"/>
  <c r="O42" i="1" s="1"/>
  <c r="O45" i="1" s="1"/>
  <c r="O48" i="1" s="1"/>
  <c r="O51" i="1" s="1"/>
  <c r="O54" i="1" s="1"/>
  <c r="O10" i="1"/>
  <c r="O13" i="1"/>
  <c r="O16" i="1" s="1"/>
  <c r="O19" i="1" s="1"/>
  <c r="O22" i="1" s="1"/>
  <c r="O25" i="1" s="1"/>
  <c r="O28" i="1" s="1"/>
  <c r="O31" i="1" s="1"/>
  <c r="O34" i="1" s="1"/>
  <c r="O37" i="1" s="1"/>
  <c r="O40" i="1" s="1"/>
  <c r="O43" i="1" s="1"/>
  <c r="O46" i="1" s="1"/>
  <c r="O49" i="1" s="1"/>
  <c r="O52" i="1" s="1"/>
  <c r="O5" i="1"/>
  <c r="L6" i="1"/>
  <c r="L7" i="1"/>
  <c r="L10" i="1" s="1"/>
  <c r="L13" i="1" s="1"/>
  <c r="L16" i="1" s="1"/>
  <c r="L19" i="1" s="1"/>
  <c r="L22" i="1" s="1"/>
  <c r="L25" i="1" s="1"/>
  <c r="L28" i="1" s="1"/>
  <c r="L31" i="1" s="1"/>
  <c r="L34" i="1" s="1"/>
  <c r="L37" i="1" s="1"/>
  <c r="L40" i="1" s="1"/>
  <c r="L43" i="1" s="1"/>
  <c r="L46" i="1" s="1"/>
  <c r="L49" i="1" s="1"/>
  <c r="L52" i="1" s="1"/>
  <c r="L8" i="1"/>
  <c r="L11" i="1" s="1"/>
  <c r="L14" i="1" s="1"/>
  <c r="L17" i="1" s="1"/>
  <c r="L20" i="1" s="1"/>
  <c r="L23" i="1" s="1"/>
  <c r="L26" i="1" s="1"/>
  <c r="L29" i="1" s="1"/>
  <c r="L32" i="1" s="1"/>
  <c r="L35" i="1" s="1"/>
  <c r="L38" i="1" s="1"/>
  <c r="L41" i="1" s="1"/>
  <c r="L44" i="1" s="1"/>
  <c r="L47" i="1" s="1"/>
  <c r="L50" i="1" s="1"/>
  <c r="L53" i="1" s="1"/>
  <c r="L9" i="1"/>
  <c r="L12" i="1" s="1"/>
  <c r="L15" i="1" s="1"/>
  <c r="L18" i="1" s="1"/>
  <c r="L21" i="1" s="1"/>
  <c r="L24" i="1" s="1"/>
  <c r="L27" i="1" s="1"/>
  <c r="L30" i="1" s="1"/>
  <c r="L33" i="1" s="1"/>
  <c r="L36" i="1" s="1"/>
  <c r="L39" i="1" s="1"/>
  <c r="L42" i="1" s="1"/>
  <c r="L45" i="1" s="1"/>
  <c r="L48" i="1" s="1"/>
  <c r="L51" i="1" s="1"/>
  <c r="L54" i="1" s="1"/>
  <c r="J6" i="1"/>
  <c r="J7" i="1"/>
  <c r="J10" i="1" s="1"/>
  <c r="J13" i="1" s="1"/>
  <c r="J16" i="1" s="1"/>
  <c r="J19" i="1" s="1"/>
  <c r="J22" i="1" s="1"/>
  <c r="J25" i="1" s="1"/>
  <c r="J28" i="1" s="1"/>
  <c r="J31" i="1" s="1"/>
  <c r="J34" i="1" s="1"/>
  <c r="J37" i="1" s="1"/>
  <c r="J40" i="1" s="1"/>
  <c r="J43" i="1" s="1"/>
  <c r="J46" i="1" s="1"/>
  <c r="J49" i="1" s="1"/>
  <c r="J52" i="1" s="1"/>
  <c r="J8" i="1"/>
  <c r="J11" i="1" s="1"/>
  <c r="J14" i="1" s="1"/>
  <c r="J17" i="1" s="1"/>
  <c r="J20" i="1" s="1"/>
  <c r="J23" i="1" s="1"/>
  <c r="J26" i="1" s="1"/>
  <c r="J29" i="1" s="1"/>
  <c r="J32" i="1" s="1"/>
  <c r="J35" i="1" s="1"/>
  <c r="J38" i="1" s="1"/>
  <c r="J41" i="1" s="1"/>
  <c r="J44" i="1" s="1"/>
  <c r="J47" i="1" s="1"/>
  <c r="J50" i="1" s="1"/>
  <c r="J53" i="1" s="1"/>
  <c r="J9" i="1"/>
  <c r="J12" i="1" s="1"/>
  <c r="J15" i="1" s="1"/>
  <c r="J18" i="1" s="1"/>
  <c r="J21" i="1" s="1"/>
  <c r="J24" i="1" s="1"/>
  <c r="J27" i="1" s="1"/>
  <c r="J30" i="1" s="1"/>
  <c r="J33" i="1" s="1"/>
  <c r="J36" i="1" s="1"/>
  <c r="J39" i="1" s="1"/>
  <c r="J42" i="1" s="1"/>
  <c r="J45" i="1" s="1"/>
  <c r="J48" i="1" s="1"/>
  <c r="J51" i="1" s="1"/>
  <c r="J54" i="1" s="1"/>
  <c r="J5" i="1"/>
  <c r="L5" i="1"/>
  <c r="K3" i="1" l="1"/>
  <c r="K4" i="1"/>
  <c r="K5" i="1"/>
  <c r="K2" i="1"/>
  <c r="K7" i="1" l="1"/>
  <c r="K8" i="1"/>
  <c r="K9" i="1"/>
  <c r="K6" i="1"/>
  <c r="N3" i="1"/>
  <c r="P3" i="1"/>
  <c r="Q3" i="1"/>
  <c r="R3" i="1"/>
  <c r="S3" i="1"/>
  <c r="N4" i="1"/>
  <c r="P4" i="1"/>
  <c r="Q4" i="1"/>
  <c r="R4" i="1"/>
  <c r="S4" i="1"/>
  <c r="N5" i="1"/>
  <c r="P5" i="1"/>
  <c r="Q5" i="1"/>
  <c r="R5" i="1"/>
  <c r="S5" i="1"/>
  <c r="N6" i="1"/>
  <c r="Q6" i="1"/>
  <c r="N7" i="1"/>
  <c r="S7" i="1"/>
  <c r="N8" i="1"/>
  <c r="R8" i="1"/>
  <c r="S2" i="1"/>
  <c r="R2" i="1"/>
  <c r="Q2" i="1"/>
  <c r="P2" i="1"/>
  <c r="N2" i="1"/>
  <c r="M3" i="1"/>
  <c r="M4" i="1"/>
  <c r="M5" i="1"/>
  <c r="M6" i="1"/>
  <c r="M9" i="1"/>
  <c r="M2" i="1"/>
  <c r="P13" i="1" l="1"/>
  <c r="S9" i="1"/>
  <c r="P7" i="1"/>
  <c r="P8" i="1"/>
  <c r="Q8" i="1"/>
  <c r="M8" i="1"/>
  <c r="P6" i="1"/>
  <c r="R6" i="1"/>
  <c r="S6" i="1"/>
  <c r="K12" i="1"/>
  <c r="Q7" i="1"/>
  <c r="M7" i="1"/>
  <c r="R7" i="1"/>
  <c r="N10" i="1"/>
  <c r="S13" i="1"/>
  <c r="Q9" i="1"/>
  <c r="N9" i="1"/>
  <c r="R9" i="1"/>
  <c r="P9" i="1"/>
  <c r="S8" i="1"/>
  <c r="M11" i="1"/>
  <c r="N11" i="1"/>
  <c r="R13" i="1" l="1"/>
  <c r="K11" i="1"/>
  <c r="Q11" i="1"/>
  <c r="R11" i="1"/>
  <c r="P10" i="1"/>
  <c r="K10" i="1"/>
  <c r="S11" i="1"/>
  <c r="M10" i="1"/>
  <c r="P11" i="1"/>
  <c r="R10" i="1"/>
  <c r="K13" i="1"/>
  <c r="M13" i="1"/>
  <c r="N13" i="1"/>
  <c r="Q13" i="1"/>
  <c r="Q12" i="1"/>
  <c r="S12" i="1"/>
  <c r="N12" i="1"/>
  <c r="P12" i="1"/>
  <c r="R12" i="1"/>
  <c r="M12" i="1"/>
  <c r="Q10" i="1"/>
  <c r="K14" i="1"/>
  <c r="S10" i="1"/>
  <c r="N16" i="1"/>
  <c r="R16" i="1"/>
  <c r="K17" i="1" l="1"/>
  <c r="M21" i="1"/>
  <c r="P17" i="1"/>
  <c r="N17" i="1"/>
  <c r="R17" i="1"/>
  <c r="M17" i="1"/>
  <c r="S17" i="1"/>
  <c r="Q17" i="1"/>
  <c r="K20" i="1"/>
  <c r="K16" i="1"/>
  <c r="P16" i="1"/>
  <c r="K15" i="1"/>
  <c r="R15" i="1"/>
  <c r="N15" i="1"/>
  <c r="M15" i="1"/>
  <c r="S15" i="1"/>
  <c r="P15" i="1"/>
  <c r="Q15" i="1"/>
  <c r="M16" i="1"/>
  <c r="K18" i="1"/>
  <c r="M14" i="1"/>
  <c r="S14" i="1"/>
  <c r="Q14" i="1"/>
  <c r="R14" i="1"/>
  <c r="N14" i="1"/>
  <c r="P14" i="1"/>
  <c r="N20" i="1"/>
  <c r="P20" i="1"/>
  <c r="Q20" i="1"/>
  <c r="K24" i="1"/>
  <c r="R20" i="1"/>
  <c r="M20" i="1"/>
  <c r="S20" i="1"/>
  <c r="Q16" i="1"/>
  <c r="S16" i="1"/>
  <c r="R21" i="1"/>
  <c r="Q21" i="1" l="1"/>
  <c r="S21" i="1"/>
  <c r="K19" i="1"/>
  <c r="Q19" i="1"/>
  <c r="R19" i="1"/>
  <c r="S19" i="1"/>
  <c r="P19" i="1"/>
  <c r="M19" i="1"/>
  <c r="N19" i="1"/>
  <c r="K21" i="1"/>
  <c r="P21" i="1"/>
  <c r="N21" i="1"/>
  <c r="Q24" i="1"/>
  <c r="R24" i="1"/>
  <c r="S24" i="1"/>
  <c r="K28" i="1"/>
  <c r="N24" i="1"/>
  <c r="P24" i="1"/>
  <c r="M24" i="1"/>
  <c r="K22" i="1"/>
  <c r="R18" i="1"/>
  <c r="M18" i="1"/>
  <c r="P18" i="1"/>
  <c r="Q18" i="1"/>
  <c r="N18" i="1"/>
  <c r="S18" i="1"/>
  <c r="K25" i="1" l="1"/>
  <c r="Q25" i="1"/>
  <c r="R25" i="1"/>
  <c r="S25" i="1"/>
  <c r="M25" i="1"/>
  <c r="N25" i="1"/>
  <c r="P25" i="1"/>
  <c r="K23" i="1"/>
  <c r="N23" i="1"/>
  <c r="Q23" i="1"/>
  <c r="S23" i="1"/>
  <c r="P23" i="1"/>
  <c r="M23" i="1"/>
  <c r="R23" i="1"/>
  <c r="R28" i="1"/>
  <c r="M28" i="1"/>
  <c r="N28" i="1"/>
  <c r="K32" i="1"/>
  <c r="Q28" i="1"/>
  <c r="P28" i="1"/>
  <c r="S28" i="1"/>
  <c r="P22" i="1"/>
  <c r="K26" i="1"/>
  <c r="N22" i="1"/>
  <c r="R22" i="1"/>
  <c r="Q22" i="1"/>
  <c r="S22" i="1"/>
  <c r="M22" i="1"/>
  <c r="K27" i="1" l="1"/>
  <c r="S27" i="1"/>
  <c r="P27" i="1"/>
  <c r="M27" i="1"/>
  <c r="Q27" i="1"/>
  <c r="N27" i="1"/>
  <c r="R27" i="1"/>
  <c r="K29" i="1"/>
  <c r="P29" i="1"/>
  <c r="S29" i="1"/>
  <c r="M29" i="1"/>
  <c r="Q29" i="1"/>
  <c r="N29" i="1"/>
  <c r="R29" i="1"/>
  <c r="Q32" i="1"/>
  <c r="P32" i="1"/>
  <c r="R32" i="1"/>
  <c r="S32" i="1"/>
  <c r="N32" i="1"/>
  <c r="M32" i="1"/>
  <c r="K30" i="1"/>
  <c r="P26" i="1"/>
  <c r="N26" i="1"/>
  <c r="R26" i="1"/>
  <c r="S26" i="1"/>
  <c r="M26" i="1"/>
  <c r="Q26" i="1"/>
  <c r="M36" i="1"/>
  <c r="Q36" i="1"/>
  <c r="K40" i="1" l="1"/>
  <c r="K36" i="1"/>
  <c r="K31" i="1"/>
  <c r="S31" i="1"/>
  <c r="Q31" i="1"/>
  <c r="P31" i="1"/>
  <c r="N31" i="1"/>
  <c r="M31" i="1"/>
  <c r="R31" i="1"/>
  <c r="S36" i="1"/>
  <c r="K33" i="1"/>
  <c r="Q33" i="1"/>
  <c r="R33" i="1"/>
  <c r="M33" i="1"/>
  <c r="P33" i="1"/>
  <c r="N33" i="1"/>
  <c r="S33" i="1"/>
  <c r="N36" i="1"/>
  <c r="Q40" i="1"/>
  <c r="R40" i="1"/>
  <c r="K44" i="1"/>
  <c r="N40" i="1"/>
  <c r="P40" i="1"/>
  <c r="M40" i="1"/>
  <c r="S40" i="1"/>
  <c r="R36" i="1"/>
  <c r="P36" i="1"/>
  <c r="K34" i="1"/>
  <c r="S30" i="1"/>
  <c r="R30" i="1"/>
  <c r="Q30" i="1"/>
  <c r="M30" i="1"/>
  <c r="N30" i="1"/>
  <c r="P30" i="1"/>
  <c r="K35" i="1" l="1"/>
  <c r="N35" i="1"/>
  <c r="P35" i="1"/>
  <c r="S35" i="1"/>
  <c r="R35" i="1"/>
  <c r="Q35" i="1"/>
  <c r="M35" i="1"/>
  <c r="K37" i="1"/>
  <c r="P37" i="1"/>
  <c r="S37" i="1"/>
  <c r="N37" i="1"/>
  <c r="R37" i="1"/>
  <c r="M37" i="1"/>
  <c r="Q37" i="1"/>
  <c r="K38" i="1"/>
  <c r="M34" i="1"/>
  <c r="Q34" i="1"/>
  <c r="S34" i="1"/>
  <c r="N34" i="1"/>
  <c r="R34" i="1"/>
  <c r="P34" i="1"/>
  <c r="Q44" i="1"/>
  <c r="P44" i="1"/>
  <c r="R44" i="1"/>
  <c r="K48" i="1"/>
  <c r="M44" i="1"/>
  <c r="S44" i="1"/>
  <c r="N44" i="1"/>
  <c r="K41" i="1" l="1"/>
  <c r="N41" i="1"/>
  <c r="P41" i="1"/>
  <c r="R41" i="1"/>
  <c r="M41" i="1"/>
  <c r="Q41" i="1"/>
  <c r="S41" i="1"/>
  <c r="K39" i="1"/>
  <c r="N39" i="1"/>
  <c r="Q39" i="1"/>
  <c r="S39" i="1"/>
  <c r="P39" i="1"/>
  <c r="M39" i="1"/>
  <c r="R39" i="1"/>
  <c r="P48" i="1"/>
  <c r="Q48" i="1"/>
  <c r="M48" i="1"/>
  <c r="R48" i="1"/>
  <c r="N48" i="1"/>
  <c r="K52" i="1"/>
  <c r="S48" i="1"/>
  <c r="N38" i="1"/>
  <c r="K42" i="1"/>
  <c r="P38" i="1"/>
  <c r="M38" i="1"/>
  <c r="S38" i="1"/>
  <c r="R38" i="1"/>
  <c r="Q38" i="1"/>
  <c r="K43" i="1" l="1"/>
  <c r="Q43" i="1"/>
  <c r="R43" i="1"/>
  <c r="N43" i="1"/>
  <c r="P43" i="1"/>
  <c r="M43" i="1"/>
  <c r="S43" i="1"/>
  <c r="K45" i="1"/>
  <c r="R45" i="1"/>
  <c r="N45" i="1"/>
  <c r="Q45" i="1"/>
  <c r="S45" i="1"/>
  <c r="M45" i="1"/>
  <c r="P45" i="1"/>
  <c r="K46" i="1"/>
  <c r="Q42" i="1"/>
  <c r="N42" i="1"/>
  <c r="P42" i="1"/>
  <c r="M42" i="1"/>
  <c r="R42" i="1"/>
  <c r="S42" i="1"/>
  <c r="Q52" i="1"/>
  <c r="R52" i="1"/>
  <c r="S52" i="1"/>
  <c r="N52" i="1"/>
  <c r="M52" i="1"/>
  <c r="P52" i="1"/>
  <c r="K47" i="1" l="1"/>
  <c r="R47" i="1"/>
  <c r="N47" i="1"/>
  <c r="P47" i="1"/>
  <c r="Q47" i="1"/>
  <c r="S47" i="1"/>
  <c r="M47" i="1"/>
  <c r="K49" i="1"/>
  <c r="M49" i="1"/>
  <c r="P49" i="1"/>
  <c r="S49" i="1"/>
  <c r="Q49" i="1"/>
  <c r="N49" i="1"/>
  <c r="R49" i="1"/>
  <c r="K50" i="1"/>
  <c r="P46" i="1"/>
  <c r="N46" i="1"/>
  <c r="R46" i="1"/>
  <c r="S46" i="1"/>
  <c r="M46" i="1"/>
  <c r="Q46" i="1"/>
  <c r="K51" i="1" l="1"/>
  <c r="R51" i="1"/>
  <c r="P51" i="1"/>
  <c r="Q51" i="1"/>
  <c r="M51" i="1"/>
  <c r="N51" i="1"/>
  <c r="S51" i="1"/>
  <c r="K53" i="1"/>
  <c r="Q53" i="1"/>
  <c r="R53" i="1"/>
  <c r="M53" i="1"/>
  <c r="N53" i="1"/>
  <c r="P53" i="1"/>
  <c r="S53" i="1"/>
  <c r="K54" i="1"/>
  <c r="Q50" i="1"/>
  <c r="S50" i="1"/>
  <c r="R50" i="1"/>
  <c r="M50" i="1"/>
  <c r="N50" i="1"/>
  <c r="P50" i="1"/>
  <c r="S54" i="1" l="1"/>
  <c r="R54" i="1"/>
  <c r="P54" i="1"/>
  <c r="Q54" i="1"/>
  <c r="M54" i="1"/>
  <c r="N54" i="1"/>
</calcChain>
</file>

<file path=xl/sharedStrings.xml><?xml version="1.0" encoding="utf-8"?>
<sst xmlns="http://schemas.openxmlformats.org/spreadsheetml/2006/main" count="71" uniqueCount="62">
  <si>
    <t>location_id</t>
  </si>
  <si>
    <t>location_scenario_id</t>
  </si>
  <si>
    <t>water_height</t>
  </si>
  <si>
    <t>dike_table_height</t>
  </si>
  <si>
    <t>safety_factor_stability_inner_slope</t>
  </si>
  <si>
    <t>safety_factor_stability_outer_slope</t>
  </si>
  <si>
    <t>uplift_criterion_piping</t>
  </si>
  <si>
    <t>uplift_criterion_stability</t>
  </si>
  <si>
    <t>safety_factor_piping</t>
  </si>
  <si>
    <t>18_4_94_Mean_sce_1</t>
  </si>
  <si>
    <t>41_Maas_Hm401_0_Mean_sce_1</t>
  </si>
  <si>
    <t>41_Maas_Hm28_83_Mean_sce_1</t>
  </si>
  <si>
    <t>41_Waal_Dp237_0_Mean_sce_1</t>
  </si>
  <si>
    <t>41_Waal_Dp270_3_Mean_sce_1</t>
  </si>
  <si>
    <t>41_Waal_Dp381_0_Mean_sce_1</t>
  </si>
  <si>
    <t>196_Mean_sce_1</t>
  </si>
  <si>
    <t>223_17_Mean_sce_1</t>
  </si>
  <si>
    <t>226_2_Mean_sce_1</t>
  </si>
  <si>
    <t>233_24_Mean_sce_1</t>
  </si>
  <si>
    <t>dr44_dwp61_gooi_en_ijmeer_Bishop_Mean_sce_1</t>
  </si>
  <si>
    <t>dr44_dwp86_gooi_en_ijmeer_21_06_2011_Mean_sce_1</t>
  </si>
  <si>
    <t>dr44_hm170_lekdijk_30_06_2011_Mean_sce_1</t>
  </si>
  <si>
    <t>dr44_hm203_lekdijk_30_06_2011_Mean_sce_1</t>
  </si>
  <si>
    <t>dr44_hm239_lekdijk_30_06_2011_Mean_sce_1</t>
  </si>
  <si>
    <t>DV4_DP6_2_Bishop_RF_110519_Mean_sce_1</t>
  </si>
  <si>
    <t>DV12_DP0_4_Bishop_RF_110519_inclusief_wiel_Mean_sce_1</t>
  </si>
  <si>
    <t>DV13_DP14_5_Bishop_RF_110519_Mean_sce_1</t>
  </si>
  <si>
    <t>dwp090_5_Mean_sce_1</t>
  </si>
  <si>
    <t>dwp151_a_Mean_sce_1</t>
  </si>
  <si>
    <t>hm195_5_Mean_sce_1</t>
  </si>
  <si>
    <t>OS_Dp1289_00StBi_B_Mean_sce_1</t>
  </si>
  <si>
    <t>OS_Dp1356_00StBi_B_Mean_sce_1</t>
  </si>
  <si>
    <t>OS_Dp1389_00StBi_B_Mean_sce_1</t>
  </si>
  <si>
    <t>P19_Pro_Mean_sce_1</t>
  </si>
  <si>
    <t>P27_Pro_Mean_sce_1</t>
  </si>
  <si>
    <t>P38_158_STBI_MHW_Mean_sce_1</t>
  </si>
  <si>
    <t>P38_182_STBI_MHW_Mean_sce_1</t>
  </si>
  <si>
    <t>P38_203_208_STBI_MHW_Mean_sce_1</t>
  </si>
  <si>
    <t>P38_235_249_STBI_MHW_Mean_sce_1</t>
  </si>
  <si>
    <t>P38_RW186_RW188_STBI_MHW_Mean_sce_1</t>
  </si>
  <si>
    <t>Ro030a_V1_Mean_sce_1</t>
  </si>
  <si>
    <t>wsnooDp0161_00StBi_B_Mean_sce_1</t>
  </si>
  <si>
    <t>wsnooDp0179_00StBi_B_Mean_sce_1</t>
  </si>
  <si>
    <t>499_1_bis_arch_pv2_pseudo_onversterkt_Mean_sce_1</t>
  </si>
  <si>
    <t>181400_Pro_4_Mean_sce_1</t>
  </si>
  <si>
    <t>D058_met_reststerkte_Mean_sce_1</t>
  </si>
  <si>
    <t>Dp_503_Welsum_Pr_grens_001_Mean_sce_1</t>
  </si>
  <si>
    <t>Dp_521_Epe_Veessen_001_Mean_sce_1</t>
  </si>
  <si>
    <t>Dp_633_Werven_Kloosterbsoch_001_Mean_sce_1</t>
  </si>
  <si>
    <t>Dp_679_Kloosterbosch_Keersluiszonder_Mean_sce_1</t>
  </si>
  <si>
    <t>Dp64_Mean_sce_1</t>
  </si>
  <si>
    <t>DP70RA_MHW_normaal_Mean_sce_1</t>
  </si>
  <si>
    <t>Dp92_Spankeren_Brummen_002_Mean_sce_1</t>
  </si>
  <si>
    <t>Dp96_40_HW_SeepW_zonder_vkb_LBK_Mean_sce_1</t>
  </si>
  <si>
    <t>Dp305_Marsstraat_t_Schol_001_Mean_sce_1</t>
  </si>
  <si>
    <t>Dp435_Matanse_Scherpenhof_001_Mean_sce_1</t>
  </si>
  <si>
    <t>DR15_dp75_stbi_Mean_sce_1</t>
  </si>
  <si>
    <t>DR15_dp122_stbi_Mean_sce_1</t>
  </si>
  <si>
    <t>DR15_dp191_stbi_Mean_sce_1</t>
  </si>
  <si>
    <t>DR15_dpM34.5_stbi_Mean_sce_1</t>
  </si>
  <si>
    <t>dr44_dwp42_gooi_en_ijmeer_21_06_2011_Mean_sce_1</t>
  </si>
  <si>
    <t>dr44_dwp55_gooi_en_ijmeer_GP2_PL_21_06_2011_Mean_sce_1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</si>
</sst>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workbookViewId="0">
      <selection activeCell="U8" sqref="U8"/>
    </sheetView>
  </sheetViews>
  <sheetFormatPr defaultRowHeight="15" x14ac:dyDescent="0.25"/>
  <cols>
    <col min="1" max="1" width="16.85546875" customWidth="1"/>
    <col min="9" max="9" width="19.42578125" bestFit="1" customWidth="1"/>
    <col min="11" max="11" width="49.85546875" bestFit="1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K1" t="s">
        <v>0</v>
      </c>
      <c r="L1" t="s">
        <v>1</v>
      </c>
      <c r="M1" t="s">
        <v>2</v>
      </c>
      <c r="N1" t="s">
        <v>3</v>
      </c>
      <c r="O1" t="s">
        <v>4</v>
      </c>
      <c r="P1" t="s">
        <v>5</v>
      </c>
      <c r="Q1" t="s">
        <v>6</v>
      </c>
      <c r="R1" t="s">
        <v>7</v>
      </c>
      <c r="S1" t="s">
        <v>8</v>
      </c>
    </row>
    <row r="2" spans="1:19" x14ac:dyDescent="0.25">
      <c r="A2" t="s">
        <v>9</v>
      </c>
      <c r="B2">
        <v>1</v>
      </c>
      <c r="C2">
        <v>3.3</v>
      </c>
      <c r="D2">
        <v>4.3</v>
      </c>
      <c r="E2">
        <v>1</v>
      </c>
      <c r="F2">
        <v>1</v>
      </c>
      <c r="G2">
        <v>1.2</v>
      </c>
      <c r="H2">
        <v>1.2</v>
      </c>
      <c r="I2">
        <v>1</v>
      </c>
      <c r="J2">
        <v>1</v>
      </c>
      <c r="K2" t="str">
        <f>INDEX($A$2:$I$54,$J2,1)</f>
        <v>18_4_94_Mean_sce_1</v>
      </c>
      <c r="L2">
        <v>1</v>
      </c>
      <c r="M2">
        <f>INDEX($A$2:$I$54,$J2,3)</f>
        <v>3.3</v>
      </c>
      <c r="N2">
        <f>INDEX($A$2:$I$54,$J2,4)</f>
        <v>4.3</v>
      </c>
      <c r="O2">
        <v>1.2</v>
      </c>
      <c r="P2">
        <f>INDEX($A$2:$I$54,$J2,6)</f>
        <v>1</v>
      </c>
      <c r="Q2">
        <f>INDEX($A$2:$I$54,$J2,7)</f>
        <v>1.2</v>
      </c>
      <c r="R2">
        <f>INDEX($A$2:$I$54,$J2,8)</f>
        <v>1.2</v>
      </c>
      <c r="S2">
        <f>INDEX($A$2:$I$54,$J2,9)</f>
        <v>1</v>
      </c>
    </row>
    <row r="3" spans="1:19" x14ac:dyDescent="0.25">
      <c r="A3" t="s">
        <v>10</v>
      </c>
      <c r="B3">
        <v>1</v>
      </c>
      <c r="C3">
        <v>8.09</v>
      </c>
      <c r="D3">
        <v>8.75</v>
      </c>
      <c r="E3">
        <v>1</v>
      </c>
      <c r="F3">
        <v>1</v>
      </c>
      <c r="G3">
        <v>1.2</v>
      </c>
      <c r="H3">
        <v>1.2</v>
      </c>
      <c r="I3">
        <v>1</v>
      </c>
      <c r="J3">
        <v>1</v>
      </c>
      <c r="K3" t="str">
        <f t="shared" ref="K3:K54" si="0">INDEX($A$2:$I$54,$J3,1)</f>
        <v>18_4_94_Mean_sce_1</v>
      </c>
      <c r="L3">
        <v>2</v>
      </c>
      <c r="M3">
        <f t="shared" ref="M3:M54" si="1">INDEX($A$2:$I$54,$J3,3)</f>
        <v>3.3</v>
      </c>
      <c r="N3">
        <f t="shared" ref="N3:N54" si="2">INDEX($A$2:$I$54,$J3,4)</f>
        <v>4.3</v>
      </c>
      <c r="O3">
        <v>1.4</v>
      </c>
      <c r="P3">
        <f t="shared" ref="P3:P54" si="3">INDEX($A$2:$I$54,$J3,6)</f>
        <v>1</v>
      </c>
      <c r="Q3">
        <f t="shared" ref="Q3:Q54" si="4">INDEX($A$2:$I$54,$J3,7)</f>
        <v>1.2</v>
      </c>
      <c r="R3">
        <f t="shared" ref="R3:R54" si="5">INDEX($A$2:$I$54,$J3,8)</f>
        <v>1.2</v>
      </c>
      <c r="S3">
        <f t="shared" ref="S3:S54" si="6">INDEX($A$2:$I$54,$J3,9)</f>
        <v>1</v>
      </c>
    </row>
    <row r="4" spans="1:19" x14ac:dyDescent="0.25">
      <c r="A4" t="s">
        <v>11</v>
      </c>
      <c r="B4">
        <v>1</v>
      </c>
      <c r="C4">
        <v>12.66</v>
      </c>
      <c r="D4">
        <v>13.3</v>
      </c>
      <c r="E4">
        <v>1</v>
      </c>
      <c r="F4">
        <v>1</v>
      </c>
      <c r="G4">
        <v>1.2</v>
      </c>
      <c r="H4">
        <v>1.2</v>
      </c>
      <c r="I4">
        <v>1</v>
      </c>
      <c r="J4">
        <v>1</v>
      </c>
      <c r="K4" t="str">
        <f t="shared" si="0"/>
        <v>18_4_94_Mean_sce_1</v>
      </c>
      <c r="L4">
        <v>3</v>
      </c>
      <c r="M4">
        <f t="shared" si="1"/>
        <v>3.3</v>
      </c>
      <c r="N4">
        <f t="shared" si="2"/>
        <v>4.3</v>
      </c>
      <c r="O4">
        <v>1.6</v>
      </c>
      <c r="P4">
        <f t="shared" si="3"/>
        <v>1</v>
      </c>
      <c r="Q4">
        <f t="shared" si="4"/>
        <v>1.2</v>
      </c>
      <c r="R4">
        <f t="shared" si="5"/>
        <v>1.2</v>
      </c>
      <c r="S4">
        <f t="shared" si="6"/>
        <v>1</v>
      </c>
    </row>
    <row r="5" spans="1:19" x14ac:dyDescent="0.25">
      <c r="A5" t="s">
        <v>12</v>
      </c>
      <c r="B5">
        <v>1</v>
      </c>
      <c r="C5">
        <v>12.26</v>
      </c>
      <c r="D5">
        <v>12.87</v>
      </c>
      <c r="E5">
        <v>1</v>
      </c>
      <c r="F5">
        <v>1</v>
      </c>
      <c r="G5">
        <v>1.2</v>
      </c>
      <c r="H5">
        <v>1.2</v>
      </c>
      <c r="I5">
        <v>1</v>
      </c>
      <c r="J5">
        <f>J2+1</f>
        <v>2</v>
      </c>
      <c r="K5" t="str">
        <f t="shared" si="0"/>
        <v>41_Maas_Hm401_0_Mean_sce_1</v>
      </c>
      <c r="L5">
        <f>L2</f>
        <v>1</v>
      </c>
      <c r="M5">
        <f t="shared" si="1"/>
        <v>8.09</v>
      </c>
      <c r="N5">
        <f t="shared" si="2"/>
        <v>8.75</v>
      </c>
      <c r="O5">
        <f>O2</f>
        <v>1.2</v>
      </c>
      <c r="P5">
        <f t="shared" si="3"/>
        <v>1</v>
      </c>
      <c r="Q5">
        <f t="shared" si="4"/>
        <v>1.2</v>
      </c>
      <c r="R5">
        <f t="shared" si="5"/>
        <v>1.2</v>
      </c>
      <c r="S5">
        <f t="shared" si="6"/>
        <v>1</v>
      </c>
    </row>
    <row r="6" spans="1:19" x14ac:dyDescent="0.25">
      <c r="A6" t="s">
        <v>13</v>
      </c>
      <c r="B6">
        <v>1</v>
      </c>
      <c r="C6">
        <v>12.06</v>
      </c>
      <c r="D6">
        <v>12.48</v>
      </c>
      <c r="E6">
        <v>1</v>
      </c>
      <c r="F6">
        <v>1</v>
      </c>
      <c r="G6">
        <v>1.2</v>
      </c>
      <c r="H6">
        <v>1.2</v>
      </c>
      <c r="I6">
        <v>1</v>
      </c>
      <c r="J6">
        <f t="shared" ref="J6:J54" si="7">J3+1</f>
        <v>2</v>
      </c>
      <c r="K6" t="str">
        <f t="shared" si="0"/>
        <v>41_Maas_Hm401_0_Mean_sce_1</v>
      </c>
      <c r="L6">
        <f t="shared" ref="L6:L54" si="8">L3</f>
        <v>2</v>
      </c>
      <c r="M6">
        <f t="shared" si="1"/>
        <v>8.09</v>
      </c>
      <c r="N6">
        <f t="shared" si="2"/>
        <v>8.75</v>
      </c>
      <c r="O6">
        <f t="shared" ref="O6:O54" si="9">O3</f>
        <v>1.4</v>
      </c>
      <c r="P6">
        <f t="shared" si="3"/>
        <v>1</v>
      </c>
      <c r="Q6">
        <f t="shared" si="4"/>
        <v>1.2</v>
      </c>
      <c r="R6">
        <f t="shared" si="5"/>
        <v>1.2</v>
      </c>
      <c r="S6">
        <f t="shared" si="6"/>
        <v>1</v>
      </c>
    </row>
    <row r="7" spans="1:19" x14ac:dyDescent="0.25">
      <c r="A7" t="s">
        <v>14</v>
      </c>
      <c r="B7">
        <v>1</v>
      </c>
      <c r="C7">
        <v>10.82</v>
      </c>
      <c r="D7">
        <v>11.57</v>
      </c>
      <c r="E7">
        <v>1</v>
      </c>
      <c r="F7">
        <v>1</v>
      </c>
      <c r="G7">
        <v>1.2</v>
      </c>
      <c r="H7">
        <v>1.2</v>
      </c>
      <c r="I7">
        <v>1</v>
      </c>
      <c r="J7">
        <f t="shared" si="7"/>
        <v>2</v>
      </c>
      <c r="K7" t="str">
        <f t="shared" si="0"/>
        <v>41_Maas_Hm401_0_Mean_sce_1</v>
      </c>
      <c r="L7">
        <f t="shared" si="8"/>
        <v>3</v>
      </c>
      <c r="M7">
        <f t="shared" si="1"/>
        <v>8.09</v>
      </c>
      <c r="N7">
        <f t="shared" si="2"/>
        <v>8.75</v>
      </c>
      <c r="O7">
        <f t="shared" si="9"/>
        <v>1.6</v>
      </c>
      <c r="P7">
        <f t="shared" si="3"/>
        <v>1</v>
      </c>
      <c r="Q7">
        <f t="shared" si="4"/>
        <v>1.2</v>
      </c>
      <c r="R7">
        <f t="shared" si="5"/>
        <v>1.2</v>
      </c>
      <c r="S7">
        <f t="shared" si="6"/>
        <v>1</v>
      </c>
    </row>
    <row r="8" spans="1:19" x14ac:dyDescent="0.25">
      <c r="A8" t="s">
        <v>15</v>
      </c>
      <c r="B8">
        <v>1</v>
      </c>
      <c r="C8">
        <v>1.5</v>
      </c>
      <c r="D8">
        <v>4.4000000000000004</v>
      </c>
      <c r="E8">
        <v>1</v>
      </c>
      <c r="F8">
        <v>1</v>
      </c>
      <c r="G8">
        <v>1.2</v>
      </c>
      <c r="H8">
        <v>1.2</v>
      </c>
      <c r="I8">
        <v>1</v>
      </c>
      <c r="J8">
        <f t="shared" si="7"/>
        <v>3</v>
      </c>
      <c r="K8" t="str">
        <f t="shared" si="0"/>
        <v>41_Maas_Hm28_83_Mean_sce_1</v>
      </c>
      <c r="L8">
        <f t="shared" si="8"/>
        <v>1</v>
      </c>
      <c r="M8">
        <f t="shared" si="1"/>
        <v>12.66</v>
      </c>
      <c r="N8">
        <f t="shared" si="2"/>
        <v>13.3</v>
      </c>
      <c r="O8">
        <f t="shared" si="9"/>
        <v>1.2</v>
      </c>
      <c r="P8">
        <f t="shared" si="3"/>
        <v>1</v>
      </c>
      <c r="Q8">
        <f t="shared" si="4"/>
        <v>1.2</v>
      </c>
      <c r="R8">
        <f t="shared" si="5"/>
        <v>1.2</v>
      </c>
      <c r="S8">
        <f t="shared" si="6"/>
        <v>1</v>
      </c>
    </row>
    <row r="9" spans="1:19" x14ac:dyDescent="0.25">
      <c r="A9" t="s">
        <v>16</v>
      </c>
      <c r="B9">
        <v>1</v>
      </c>
      <c r="C9">
        <v>3.3</v>
      </c>
      <c r="D9">
        <v>4.3600000000000003</v>
      </c>
      <c r="E9">
        <v>1</v>
      </c>
      <c r="F9">
        <v>1</v>
      </c>
      <c r="G9">
        <v>1.2</v>
      </c>
      <c r="H9">
        <v>1.2</v>
      </c>
      <c r="I9">
        <v>1</v>
      </c>
      <c r="J9">
        <f t="shared" si="7"/>
        <v>3</v>
      </c>
      <c r="K9" t="str">
        <f t="shared" si="0"/>
        <v>41_Maas_Hm28_83_Mean_sce_1</v>
      </c>
      <c r="L9">
        <f t="shared" si="8"/>
        <v>2</v>
      </c>
      <c r="M9">
        <f t="shared" si="1"/>
        <v>12.66</v>
      </c>
      <c r="N9">
        <f t="shared" si="2"/>
        <v>13.3</v>
      </c>
      <c r="O9">
        <f t="shared" si="9"/>
        <v>1.4</v>
      </c>
      <c r="P9">
        <f t="shared" si="3"/>
        <v>1</v>
      </c>
      <c r="Q9">
        <f t="shared" si="4"/>
        <v>1.2</v>
      </c>
      <c r="R9">
        <f t="shared" si="5"/>
        <v>1.2</v>
      </c>
      <c r="S9">
        <f t="shared" si="6"/>
        <v>1</v>
      </c>
    </row>
    <row r="10" spans="1:19" x14ac:dyDescent="0.25">
      <c r="A10" t="s">
        <v>17</v>
      </c>
      <c r="B10">
        <v>1</v>
      </c>
      <c r="C10">
        <v>3.2</v>
      </c>
      <c r="D10">
        <v>4.4000000000000004</v>
      </c>
      <c r="E10">
        <v>1</v>
      </c>
      <c r="F10">
        <v>1</v>
      </c>
      <c r="G10">
        <v>1.2</v>
      </c>
      <c r="H10">
        <v>1.2</v>
      </c>
      <c r="I10">
        <v>1</v>
      </c>
      <c r="J10">
        <f t="shared" si="7"/>
        <v>3</v>
      </c>
      <c r="K10" t="str">
        <f t="shared" si="0"/>
        <v>41_Maas_Hm28_83_Mean_sce_1</v>
      </c>
      <c r="L10">
        <f t="shared" si="8"/>
        <v>3</v>
      </c>
      <c r="M10">
        <f t="shared" si="1"/>
        <v>12.66</v>
      </c>
      <c r="N10">
        <f t="shared" si="2"/>
        <v>13.3</v>
      </c>
      <c r="O10">
        <f t="shared" si="9"/>
        <v>1.6</v>
      </c>
      <c r="P10">
        <f t="shared" si="3"/>
        <v>1</v>
      </c>
      <c r="Q10">
        <f t="shared" si="4"/>
        <v>1.2</v>
      </c>
      <c r="R10">
        <f t="shared" si="5"/>
        <v>1.2</v>
      </c>
      <c r="S10">
        <f t="shared" si="6"/>
        <v>1</v>
      </c>
    </row>
    <row r="11" spans="1:19" x14ac:dyDescent="0.25">
      <c r="A11" t="s">
        <v>18</v>
      </c>
      <c r="B11">
        <v>1</v>
      </c>
      <c r="C11">
        <v>3.2</v>
      </c>
      <c r="D11">
        <v>4.3</v>
      </c>
      <c r="E11">
        <v>1</v>
      </c>
      <c r="F11">
        <v>1</v>
      </c>
      <c r="G11">
        <v>1.2</v>
      </c>
      <c r="H11">
        <v>1.2</v>
      </c>
      <c r="I11">
        <v>1</v>
      </c>
      <c r="J11">
        <f t="shared" si="7"/>
        <v>4</v>
      </c>
      <c r="K11" t="str">
        <f t="shared" si="0"/>
        <v>41_Waal_Dp237_0_Mean_sce_1</v>
      </c>
      <c r="L11">
        <f t="shared" si="8"/>
        <v>1</v>
      </c>
      <c r="M11">
        <f t="shared" si="1"/>
        <v>12.26</v>
      </c>
      <c r="N11">
        <f t="shared" si="2"/>
        <v>12.87</v>
      </c>
      <c r="O11">
        <f t="shared" si="9"/>
        <v>1.2</v>
      </c>
      <c r="P11">
        <f t="shared" si="3"/>
        <v>1</v>
      </c>
      <c r="Q11">
        <f t="shared" si="4"/>
        <v>1.2</v>
      </c>
      <c r="R11">
        <f t="shared" si="5"/>
        <v>1.2</v>
      </c>
      <c r="S11">
        <f t="shared" si="6"/>
        <v>1</v>
      </c>
    </row>
    <row r="12" spans="1:19" x14ac:dyDescent="0.25">
      <c r="A12" t="s">
        <v>19</v>
      </c>
      <c r="B12">
        <v>1</v>
      </c>
      <c r="C12">
        <v>0.6</v>
      </c>
      <c r="D12">
        <v>3.88</v>
      </c>
      <c r="E12">
        <v>1</v>
      </c>
      <c r="F12">
        <v>1</v>
      </c>
      <c r="G12">
        <v>1.2</v>
      </c>
      <c r="H12">
        <v>1.2</v>
      </c>
      <c r="I12">
        <v>1</v>
      </c>
      <c r="J12">
        <f t="shared" si="7"/>
        <v>4</v>
      </c>
      <c r="K12" t="str">
        <f t="shared" si="0"/>
        <v>41_Waal_Dp237_0_Mean_sce_1</v>
      </c>
      <c r="L12">
        <f t="shared" si="8"/>
        <v>2</v>
      </c>
      <c r="M12">
        <f t="shared" si="1"/>
        <v>12.26</v>
      </c>
      <c r="N12">
        <f t="shared" si="2"/>
        <v>12.87</v>
      </c>
      <c r="O12">
        <f t="shared" si="9"/>
        <v>1.4</v>
      </c>
      <c r="P12">
        <f t="shared" si="3"/>
        <v>1</v>
      </c>
      <c r="Q12">
        <f t="shared" si="4"/>
        <v>1.2</v>
      </c>
      <c r="R12">
        <f t="shared" si="5"/>
        <v>1.2</v>
      </c>
      <c r="S12">
        <f t="shared" si="6"/>
        <v>1</v>
      </c>
    </row>
    <row r="13" spans="1:19" x14ac:dyDescent="0.25">
      <c r="A13" t="s">
        <v>20</v>
      </c>
      <c r="B13">
        <v>1</v>
      </c>
      <c r="C13">
        <v>0.6</v>
      </c>
      <c r="D13">
        <v>3.67</v>
      </c>
      <c r="E13">
        <v>1</v>
      </c>
      <c r="F13">
        <v>1</v>
      </c>
      <c r="G13">
        <v>1.2</v>
      </c>
      <c r="H13">
        <v>1.2</v>
      </c>
      <c r="I13">
        <v>1</v>
      </c>
      <c r="J13">
        <f t="shared" si="7"/>
        <v>4</v>
      </c>
      <c r="K13" t="str">
        <f t="shared" si="0"/>
        <v>41_Waal_Dp237_0_Mean_sce_1</v>
      </c>
      <c r="L13">
        <f t="shared" si="8"/>
        <v>3</v>
      </c>
      <c r="M13">
        <f t="shared" si="1"/>
        <v>12.26</v>
      </c>
      <c r="N13">
        <f t="shared" si="2"/>
        <v>12.87</v>
      </c>
      <c r="O13">
        <f t="shared" si="9"/>
        <v>1.6</v>
      </c>
      <c r="P13">
        <f t="shared" si="3"/>
        <v>1</v>
      </c>
      <c r="Q13">
        <f t="shared" si="4"/>
        <v>1.2</v>
      </c>
      <c r="R13">
        <f t="shared" si="5"/>
        <v>1.2</v>
      </c>
      <c r="S13">
        <f t="shared" si="6"/>
        <v>1</v>
      </c>
    </row>
    <row r="14" spans="1:19" x14ac:dyDescent="0.25">
      <c r="A14" t="s">
        <v>21</v>
      </c>
      <c r="B14">
        <v>1</v>
      </c>
      <c r="C14">
        <v>7.6</v>
      </c>
      <c r="D14">
        <v>9.23</v>
      </c>
      <c r="E14">
        <v>1</v>
      </c>
      <c r="F14">
        <v>1</v>
      </c>
      <c r="G14">
        <v>1.2</v>
      </c>
      <c r="H14">
        <v>1.2</v>
      </c>
      <c r="I14">
        <v>1</v>
      </c>
      <c r="J14">
        <f t="shared" si="7"/>
        <v>5</v>
      </c>
      <c r="K14" t="str">
        <f t="shared" si="0"/>
        <v>41_Waal_Dp270_3_Mean_sce_1</v>
      </c>
      <c r="L14">
        <f t="shared" si="8"/>
        <v>1</v>
      </c>
      <c r="M14">
        <f t="shared" si="1"/>
        <v>12.06</v>
      </c>
      <c r="N14">
        <f t="shared" si="2"/>
        <v>12.48</v>
      </c>
      <c r="O14">
        <f t="shared" si="9"/>
        <v>1.2</v>
      </c>
      <c r="P14">
        <f t="shared" si="3"/>
        <v>1</v>
      </c>
      <c r="Q14">
        <f t="shared" si="4"/>
        <v>1.2</v>
      </c>
      <c r="R14">
        <f t="shared" si="5"/>
        <v>1.2</v>
      </c>
      <c r="S14">
        <f t="shared" si="6"/>
        <v>1</v>
      </c>
    </row>
    <row r="15" spans="1:19" x14ac:dyDescent="0.25">
      <c r="A15" t="s">
        <v>22</v>
      </c>
      <c r="B15">
        <v>1</v>
      </c>
      <c r="C15">
        <v>7.3</v>
      </c>
      <c r="D15">
        <v>8.83</v>
      </c>
      <c r="E15">
        <v>1</v>
      </c>
      <c r="F15">
        <v>1</v>
      </c>
      <c r="G15">
        <v>1.2</v>
      </c>
      <c r="H15">
        <v>1.2</v>
      </c>
      <c r="I15">
        <v>1</v>
      </c>
      <c r="J15">
        <f t="shared" si="7"/>
        <v>5</v>
      </c>
      <c r="K15" t="str">
        <f t="shared" si="0"/>
        <v>41_Waal_Dp270_3_Mean_sce_1</v>
      </c>
      <c r="L15">
        <f t="shared" si="8"/>
        <v>2</v>
      </c>
      <c r="M15">
        <f t="shared" si="1"/>
        <v>12.06</v>
      </c>
      <c r="N15">
        <f t="shared" si="2"/>
        <v>12.48</v>
      </c>
      <c r="O15">
        <f t="shared" si="9"/>
        <v>1.4</v>
      </c>
      <c r="P15">
        <f t="shared" si="3"/>
        <v>1</v>
      </c>
      <c r="Q15">
        <f t="shared" si="4"/>
        <v>1.2</v>
      </c>
      <c r="R15">
        <f t="shared" si="5"/>
        <v>1.2</v>
      </c>
      <c r="S15">
        <f t="shared" si="6"/>
        <v>1</v>
      </c>
    </row>
    <row r="16" spans="1:19" x14ac:dyDescent="0.25">
      <c r="A16" t="s">
        <v>23</v>
      </c>
      <c r="B16">
        <v>1</v>
      </c>
      <c r="C16">
        <v>7</v>
      </c>
      <c r="D16">
        <v>8.0299999999999994</v>
      </c>
      <c r="E16">
        <v>1</v>
      </c>
      <c r="F16">
        <v>1</v>
      </c>
      <c r="G16">
        <v>1.2</v>
      </c>
      <c r="H16">
        <v>1.2</v>
      </c>
      <c r="I16">
        <v>1</v>
      </c>
      <c r="J16">
        <f t="shared" si="7"/>
        <v>5</v>
      </c>
      <c r="K16" t="str">
        <f t="shared" si="0"/>
        <v>41_Waal_Dp270_3_Mean_sce_1</v>
      </c>
      <c r="L16">
        <f t="shared" si="8"/>
        <v>3</v>
      </c>
      <c r="M16">
        <f t="shared" si="1"/>
        <v>12.06</v>
      </c>
      <c r="N16">
        <f t="shared" si="2"/>
        <v>12.48</v>
      </c>
      <c r="O16">
        <f t="shared" si="9"/>
        <v>1.6</v>
      </c>
      <c r="P16">
        <f t="shared" si="3"/>
        <v>1</v>
      </c>
      <c r="Q16">
        <f t="shared" si="4"/>
        <v>1.2</v>
      </c>
      <c r="R16">
        <f t="shared" si="5"/>
        <v>1.2</v>
      </c>
      <c r="S16">
        <f t="shared" si="6"/>
        <v>1</v>
      </c>
    </row>
    <row r="17" spans="1:19" x14ac:dyDescent="0.25">
      <c r="A17" t="s">
        <v>24</v>
      </c>
      <c r="B17">
        <v>1</v>
      </c>
      <c r="C17">
        <v>0.97</v>
      </c>
      <c r="D17">
        <v>4.13</v>
      </c>
      <c r="E17">
        <v>1</v>
      </c>
      <c r="F17">
        <v>1</v>
      </c>
      <c r="G17">
        <v>1.2</v>
      </c>
      <c r="H17">
        <v>1.2</v>
      </c>
      <c r="I17">
        <v>1</v>
      </c>
      <c r="J17">
        <f t="shared" si="7"/>
        <v>6</v>
      </c>
      <c r="K17" t="str">
        <f t="shared" si="0"/>
        <v>41_Waal_Dp381_0_Mean_sce_1</v>
      </c>
      <c r="L17">
        <f t="shared" si="8"/>
        <v>1</v>
      </c>
      <c r="M17">
        <f t="shared" si="1"/>
        <v>10.82</v>
      </c>
      <c r="N17">
        <f t="shared" si="2"/>
        <v>11.57</v>
      </c>
      <c r="O17">
        <f t="shared" si="9"/>
        <v>1.2</v>
      </c>
      <c r="P17">
        <f t="shared" si="3"/>
        <v>1</v>
      </c>
      <c r="Q17">
        <f t="shared" si="4"/>
        <v>1.2</v>
      </c>
      <c r="R17">
        <f t="shared" si="5"/>
        <v>1.2</v>
      </c>
      <c r="S17">
        <f t="shared" si="6"/>
        <v>1</v>
      </c>
    </row>
    <row r="18" spans="1:19" x14ac:dyDescent="0.25">
      <c r="A18" t="s">
        <v>25</v>
      </c>
      <c r="B18">
        <v>1</v>
      </c>
      <c r="C18">
        <v>0.97</v>
      </c>
      <c r="D18">
        <v>4.1399999999999997</v>
      </c>
      <c r="E18">
        <v>1</v>
      </c>
      <c r="F18">
        <v>1</v>
      </c>
      <c r="G18">
        <v>1.2</v>
      </c>
      <c r="H18">
        <v>1.2</v>
      </c>
      <c r="I18">
        <v>1</v>
      </c>
      <c r="J18">
        <f t="shared" si="7"/>
        <v>6</v>
      </c>
      <c r="K18" t="str">
        <f t="shared" si="0"/>
        <v>41_Waal_Dp381_0_Mean_sce_1</v>
      </c>
      <c r="L18">
        <f t="shared" si="8"/>
        <v>2</v>
      </c>
      <c r="M18">
        <f t="shared" si="1"/>
        <v>10.82</v>
      </c>
      <c r="N18">
        <f t="shared" si="2"/>
        <v>11.57</v>
      </c>
      <c r="O18">
        <f t="shared" si="9"/>
        <v>1.4</v>
      </c>
      <c r="P18">
        <f t="shared" si="3"/>
        <v>1</v>
      </c>
      <c r="Q18">
        <f t="shared" si="4"/>
        <v>1.2</v>
      </c>
      <c r="R18">
        <f t="shared" si="5"/>
        <v>1.2</v>
      </c>
      <c r="S18">
        <f t="shared" si="6"/>
        <v>1</v>
      </c>
    </row>
    <row r="19" spans="1:19" x14ac:dyDescent="0.25">
      <c r="A19" t="s">
        <v>26</v>
      </c>
      <c r="B19">
        <v>1</v>
      </c>
      <c r="C19">
        <v>0.97</v>
      </c>
      <c r="D19">
        <v>3.99</v>
      </c>
      <c r="E19">
        <v>1</v>
      </c>
      <c r="F19">
        <v>1</v>
      </c>
      <c r="G19">
        <v>1.2</v>
      </c>
      <c r="H19">
        <v>1.2</v>
      </c>
      <c r="I19">
        <v>1</v>
      </c>
      <c r="J19">
        <f t="shared" si="7"/>
        <v>6</v>
      </c>
      <c r="K19" t="str">
        <f t="shared" si="0"/>
        <v>41_Waal_Dp381_0_Mean_sce_1</v>
      </c>
      <c r="L19">
        <f t="shared" si="8"/>
        <v>3</v>
      </c>
      <c r="M19">
        <f t="shared" si="1"/>
        <v>10.82</v>
      </c>
      <c r="N19">
        <f t="shared" si="2"/>
        <v>11.57</v>
      </c>
      <c r="O19">
        <f t="shared" si="9"/>
        <v>1.6</v>
      </c>
      <c r="P19">
        <f t="shared" si="3"/>
        <v>1</v>
      </c>
      <c r="Q19">
        <f t="shared" si="4"/>
        <v>1.2</v>
      </c>
      <c r="R19">
        <f t="shared" si="5"/>
        <v>1.2</v>
      </c>
      <c r="S19">
        <f t="shared" si="6"/>
        <v>1</v>
      </c>
    </row>
    <row r="20" spans="1:19" x14ac:dyDescent="0.25">
      <c r="A20" t="s">
        <v>27</v>
      </c>
      <c r="B20">
        <v>1</v>
      </c>
      <c r="C20">
        <v>2.9</v>
      </c>
      <c r="D20">
        <v>4.4000000000000004</v>
      </c>
      <c r="E20">
        <v>1</v>
      </c>
      <c r="F20">
        <v>1</v>
      </c>
      <c r="G20">
        <v>1.2</v>
      </c>
      <c r="H20">
        <v>1.2</v>
      </c>
      <c r="I20">
        <v>1</v>
      </c>
      <c r="J20">
        <f t="shared" si="7"/>
        <v>7</v>
      </c>
      <c r="K20" t="str">
        <f t="shared" si="0"/>
        <v>196_Mean_sce_1</v>
      </c>
      <c r="L20">
        <f t="shared" si="8"/>
        <v>1</v>
      </c>
      <c r="M20">
        <f t="shared" si="1"/>
        <v>1.5</v>
      </c>
      <c r="N20">
        <f t="shared" si="2"/>
        <v>4.4000000000000004</v>
      </c>
      <c r="O20">
        <f t="shared" si="9"/>
        <v>1.2</v>
      </c>
      <c r="P20">
        <f t="shared" si="3"/>
        <v>1</v>
      </c>
      <c r="Q20">
        <f t="shared" si="4"/>
        <v>1.2</v>
      </c>
      <c r="R20">
        <f t="shared" si="5"/>
        <v>1.2</v>
      </c>
      <c r="S20">
        <f t="shared" si="6"/>
        <v>1</v>
      </c>
    </row>
    <row r="21" spans="1:19" x14ac:dyDescent="0.25">
      <c r="A21" t="s">
        <v>28</v>
      </c>
      <c r="B21">
        <v>1</v>
      </c>
      <c r="C21">
        <v>2.9</v>
      </c>
      <c r="D21">
        <v>4.7</v>
      </c>
      <c r="E21">
        <v>1</v>
      </c>
      <c r="F21">
        <v>1</v>
      </c>
      <c r="G21">
        <v>1.2</v>
      </c>
      <c r="H21">
        <v>1.2</v>
      </c>
      <c r="I21">
        <v>1</v>
      </c>
      <c r="J21">
        <f t="shared" si="7"/>
        <v>7</v>
      </c>
      <c r="K21" t="str">
        <f t="shared" si="0"/>
        <v>196_Mean_sce_1</v>
      </c>
      <c r="L21">
        <f t="shared" si="8"/>
        <v>2</v>
      </c>
      <c r="M21">
        <f t="shared" si="1"/>
        <v>1.5</v>
      </c>
      <c r="N21">
        <f t="shared" si="2"/>
        <v>4.4000000000000004</v>
      </c>
      <c r="O21">
        <f t="shared" si="9"/>
        <v>1.4</v>
      </c>
      <c r="P21">
        <f t="shared" si="3"/>
        <v>1</v>
      </c>
      <c r="Q21">
        <f t="shared" si="4"/>
        <v>1.2</v>
      </c>
      <c r="R21">
        <f t="shared" si="5"/>
        <v>1.2</v>
      </c>
      <c r="S21">
        <f t="shared" si="6"/>
        <v>1</v>
      </c>
    </row>
    <row r="22" spans="1:19" x14ac:dyDescent="0.25">
      <c r="A22" t="s">
        <v>29</v>
      </c>
      <c r="B22">
        <v>1</v>
      </c>
      <c r="C22">
        <v>3.1</v>
      </c>
      <c r="D22">
        <v>5.51</v>
      </c>
      <c r="E22">
        <v>1</v>
      </c>
      <c r="F22">
        <v>1</v>
      </c>
      <c r="G22">
        <v>1.2</v>
      </c>
      <c r="H22">
        <v>1.2</v>
      </c>
      <c r="I22">
        <v>1</v>
      </c>
      <c r="J22">
        <f t="shared" si="7"/>
        <v>7</v>
      </c>
      <c r="K22" t="str">
        <f t="shared" si="0"/>
        <v>196_Mean_sce_1</v>
      </c>
      <c r="L22">
        <f t="shared" si="8"/>
        <v>3</v>
      </c>
      <c r="M22">
        <f t="shared" si="1"/>
        <v>1.5</v>
      </c>
      <c r="N22">
        <f t="shared" si="2"/>
        <v>4.4000000000000004</v>
      </c>
      <c r="O22">
        <f t="shared" si="9"/>
        <v>1.6</v>
      </c>
      <c r="P22">
        <f t="shared" si="3"/>
        <v>1</v>
      </c>
      <c r="Q22">
        <f t="shared" si="4"/>
        <v>1.2</v>
      </c>
      <c r="R22">
        <f t="shared" si="5"/>
        <v>1.2</v>
      </c>
      <c r="S22">
        <f t="shared" si="6"/>
        <v>1</v>
      </c>
    </row>
    <row r="23" spans="1:19" x14ac:dyDescent="0.25">
      <c r="A23" t="s">
        <v>30</v>
      </c>
      <c r="B23">
        <v>1</v>
      </c>
      <c r="C23">
        <v>3.9</v>
      </c>
      <c r="D23">
        <v>6.83</v>
      </c>
      <c r="E23">
        <v>1</v>
      </c>
      <c r="F23">
        <v>1</v>
      </c>
      <c r="G23">
        <v>1.2</v>
      </c>
      <c r="H23">
        <v>1.2</v>
      </c>
      <c r="I23">
        <v>1</v>
      </c>
      <c r="J23">
        <f t="shared" si="7"/>
        <v>8</v>
      </c>
      <c r="K23" t="str">
        <f t="shared" si="0"/>
        <v>223_17_Mean_sce_1</v>
      </c>
      <c r="L23">
        <f t="shared" si="8"/>
        <v>1</v>
      </c>
      <c r="M23">
        <f t="shared" si="1"/>
        <v>3.3</v>
      </c>
      <c r="N23">
        <f t="shared" si="2"/>
        <v>4.3600000000000003</v>
      </c>
      <c r="O23">
        <f t="shared" si="9"/>
        <v>1.2</v>
      </c>
      <c r="P23">
        <f t="shared" si="3"/>
        <v>1</v>
      </c>
      <c r="Q23">
        <f t="shared" si="4"/>
        <v>1.2</v>
      </c>
      <c r="R23">
        <f t="shared" si="5"/>
        <v>1.2</v>
      </c>
      <c r="S23">
        <f t="shared" si="6"/>
        <v>1</v>
      </c>
    </row>
    <row r="24" spans="1:19" x14ac:dyDescent="0.25">
      <c r="A24" t="s">
        <v>31</v>
      </c>
      <c r="B24">
        <v>1</v>
      </c>
      <c r="C24">
        <v>3.8</v>
      </c>
      <c r="D24">
        <v>6.49</v>
      </c>
      <c r="E24">
        <v>1</v>
      </c>
      <c r="F24">
        <v>1</v>
      </c>
      <c r="G24">
        <v>1.2</v>
      </c>
      <c r="H24">
        <v>1.2</v>
      </c>
      <c r="I24">
        <v>1</v>
      </c>
      <c r="J24">
        <f t="shared" si="7"/>
        <v>8</v>
      </c>
      <c r="K24" t="str">
        <f t="shared" si="0"/>
        <v>223_17_Mean_sce_1</v>
      </c>
      <c r="L24">
        <f t="shared" si="8"/>
        <v>2</v>
      </c>
      <c r="M24">
        <f t="shared" si="1"/>
        <v>3.3</v>
      </c>
      <c r="N24">
        <f t="shared" si="2"/>
        <v>4.3600000000000003</v>
      </c>
      <c r="O24">
        <f t="shared" si="9"/>
        <v>1.4</v>
      </c>
      <c r="P24">
        <f t="shared" si="3"/>
        <v>1</v>
      </c>
      <c r="Q24">
        <f t="shared" si="4"/>
        <v>1.2</v>
      </c>
      <c r="R24">
        <f t="shared" si="5"/>
        <v>1.2</v>
      </c>
      <c r="S24">
        <f t="shared" si="6"/>
        <v>1</v>
      </c>
    </row>
    <row r="25" spans="1:19" x14ac:dyDescent="0.25">
      <c r="A25" t="s">
        <v>32</v>
      </c>
      <c r="B25">
        <v>1</v>
      </c>
      <c r="C25">
        <v>3.7</v>
      </c>
      <c r="D25">
        <v>7.29</v>
      </c>
      <c r="E25">
        <v>1</v>
      </c>
      <c r="F25">
        <v>1</v>
      </c>
      <c r="G25">
        <v>1.2</v>
      </c>
      <c r="H25">
        <v>1.2</v>
      </c>
      <c r="I25">
        <v>1</v>
      </c>
      <c r="J25">
        <f t="shared" si="7"/>
        <v>8</v>
      </c>
      <c r="K25" t="str">
        <f t="shared" si="0"/>
        <v>223_17_Mean_sce_1</v>
      </c>
      <c r="L25">
        <f t="shared" si="8"/>
        <v>3</v>
      </c>
      <c r="M25">
        <f t="shared" si="1"/>
        <v>3.3</v>
      </c>
      <c r="N25">
        <f t="shared" si="2"/>
        <v>4.3600000000000003</v>
      </c>
      <c r="O25">
        <f t="shared" si="9"/>
        <v>1.6</v>
      </c>
      <c r="P25">
        <f t="shared" si="3"/>
        <v>1</v>
      </c>
      <c r="Q25">
        <f t="shared" si="4"/>
        <v>1.2</v>
      </c>
      <c r="R25">
        <f t="shared" si="5"/>
        <v>1.2</v>
      </c>
      <c r="S25">
        <f t="shared" si="6"/>
        <v>1</v>
      </c>
    </row>
    <row r="26" spans="1:19" x14ac:dyDescent="0.25">
      <c r="A26" t="s">
        <v>33</v>
      </c>
      <c r="B26">
        <v>1</v>
      </c>
      <c r="C26">
        <v>2.7</v>
      </c>
      <c r="D26">
        <v>4.54</v>
      </c>
      <c r="E26">
        <v>1</v>
      </c>
      <c r="F26">
        <v>1</v>
      </c>
      <c r="G26">
        <v>1.2</v>
      </c>
      <c r="H26">
        <v>1.2</v>
      </c>
      <c r="I26">
        <v>1</v>
      </c>
      <c r="J26">
        <f t="shared" si="7"/>
        <v>9</v>
      </c>
      <c r="K26" t="str">
        <f t="shared" si="0"/>
        <v>226_2_Mean_sce_1</v>
      </c>
      <c r="L26">
        <f t="shared" si="8"/>
        <v>1</v>
      </c>
      <c r="M26">
        <f t="shared" si="1"/>
        <v>3.2</v>
      </c>
      <c r="N26">
        <f t="shared" si="2"/>
        <v>4.4000000000000004</v>
      </c>
      <c r="O26">
        <f t="shared" si="9"/>
        <v>1.2</v>
      </c>
      <c r="P26">
        <f t="shared" si="3"/>
        <v>1</v>
      </c>
      <c r="Q26">
        <f t="shared" si="4"/>
        <v>1.2</v>
      </c>
      <c r="R26">
        <f t="shared" si="5"/>
        <v>1.2</v>
      </c>
      <c r="S26">
        <f t="shared" si="6"/>
        <v>1</v>
      </c>
    </row>
    <row r="27" spans="1:19" x14ac:dyDescent="0.25">
      <c r="A27" t="s">
        <v>34</v>
      </c>
      <c r="B27">
        <v>1</v>
      </c>
      <c r="C27">
        <v>2.9</v>
      </c>
      <c r="D27">
        <v>6.04</v>
      </c>
      <c r="E27">
        <v>1</v>
      </c>
      <c r="F27">
        <v>1</v>
      </c>
      <c r="G27">
        <v>1.2</v>
      </c>
      <c r="H27">
        <v>1.2</v>
      </c>
      <c r="I27">
        <v>1</v>
      </c>
      <c r="J27">
        <f t="shared" si="7"/>
        <v>9</v>
      </c>
      <c r="K27" t="str">
        <f t="shared" si="0"/>
        <v>226_2_Mean_sce_1</v>
      </c>
      <c r="L27">
        <f t="shared" si="8"/>
        <v>2</v>
      </c>
      <c r="M27">
        <f t="shared" si="1"/>
        <v>3.2</v>
      </c>
      <c r="N27">
        <f t="shared" si="2"/>
        <v>4.4000000000000004</v>
      </c>
      <c r="O27">
        <f t="shared" si="9"/>
        <v>1.4</v>
      </c>
      <c r="P27">
        <f t="shared" si="3"/>
        <v>1</v>
      </c>
      <c r="Q27">
        <f t="shared" si="4"/>
        <v>1.2</v>
      </c>
      <c r="R27">
        <f t="shared" si="5"/>
        <v>1.2</v>
      </c>
      <c r="S27">
        <f t="shared" si="6"/>
        <v>1</v>
      </c>
    </row>
    <row r="28" spans="1:19" x14ac:dyDescent="0.25">
      <c r="A28" t="s">
        <v>35</v>
      </c>
      <c r="B28">
        <v>1</v>
      </c>
      <c r="C28">
        <v>8.2100000000000009</v>
      </c>
      <c r="D28">
        <v>8.84</v>
      </c>
      <c r="E28">
        <v>1</v>
      </c>
      <c r="F28">
        <v>1</v>
      </c>
      <c r="G28">
        <v>1.2</v>
      </c>
      <c r="H28">
        <v>1.2</v>
      </c>
      <c r="I28">
        <v>1</v>
      </c>
      <c r="J28">
        <f t="shared" si="7"/>
        <v>9</v>
      </c>
      <c r="K28" t="str">
        <f t="shared" si="0"/>
        <v>226_2_Mean_sce_1</v>
      </c>
      <c r="L28">
        <f t="shared" si="8"/>
        <v>3</v>
      </c>
      <c r="M28">
        <f t="shared" si="1"/>
        <v>3.2</v>
      </c>
      <c r="N28">
        <f t="shared" si="2"/>
        <v>4.4000000000000004</v>
      </c>
      <c r="O28">
        <f t="shared" si="9"/>
        <v>1.6</v>
      </c>
      <c r="P28">
        <f t="shared" si="3"/>
        <v>1</v>
      </c>
      <c r="Q28">
        <f t="shared" si="4"/>
        <v>1.2</v>
      </c>
      <c r="R28">
        <f t="shared" si="5"/>
        <v>1.2</v>
      </c>
      <c r="S28">
        <f t="shared" si="6"/>
        <v>1</v>
      </c>
    </row>
    <row r="29" spans="1:19" x14ac:dyDescent="0.25">
      <c r="A29" t="s">
        <v>36</v>
      </c>
      <c r="B29">
        <v>1</v>
      </c>
      <c r="C29">
        <v>8</v>
      </c>
      <c r="D29">
        <v>8.84</v>
      </c>
      <c r="E29">
        <v>1</v>
      </c>
      <c r="F29">
        <v>1</v>
      </c>
      <c r="G29">
        <v>1.2</v>
      </c>
      <c r="H29">
        <v>1.2</v>
      </c>
      <c r="I29">
        <v>1</v>
      </c>
      <c r="J29">
        <f t="shared" si="7"/>
        <v>10</v>
      </c>
      <c r="K29" t="str">
        <f t="shared" si="0"/>
        <v>233_24_Mean_sce_1</v>
      </c>
      <c r="L29">
        <f t="shared" si="8"/>
        <v>1</v>
      </c>
      <c r="M29">
        <f t="shared" si="1"/>
        <v>3.2</v>
      </c>
      <c r="N29">
        <f t="shared" si="2"/>
        <v>4.3</v>
      </c>
      <c r="O29">
        <f t="shared" si="9"/>
        <v>1.2</v>
      </c>
      <c r="P29">
        <f t="shared" si="3"/>
        <v>1</v>
      </c>
      <c r="Q29">
        <f t="shared" si="4"/>
        <v>1.2</v>
      </c>
      <c r="R29">
        <f t="shared" si="5"/>
        <v>1.2</v>
      </c>
      <c r="S29">
        <f t="shared" si="6"/>
        <v>1</v>
      </c>
    </row>
    <row r="30" spans="1:19" x14ac:dyDescent="0.25">
      <c r="A30" t="s">
        <v>37</v>
      </c>
      <c r="B30">
        <v>1</v>
      </c>
      <c r="C30">
        <v>7.61</v>
      </c>
      <c r="D30">
        <v>7.91</v>
      </c>
      <c r="E30">
        <v>1</v>
      </c>
      <c r="F30">
        <v>1</v>
      </c>
      <c r="G30">
        <v>1.2</v>
      </c>
      <c r="H30">
        <v>1.2</v>
      </c>
      <c r="I30">
        <v>1</v>
      </c>
      <c r="J30">
        <f t="shared" si="7"/>
        <v>10</v>
      </c>
      <c r="K30" t="str">
        <f t="shared" si="0"/>
        <v>233_24_Mean_sce_1</v>
      </c>
      <c r="L30">
        <f t="shared" si="8"/>
        <v>2</v>
      </c>
      <c r="M30">
        <f t="shared" si="1"/>
        <v>3.2</v>
      </c>
      <c r="N30">
        <f t="shared" si="2"/>
        <v>4.3</v>
      </c>
      <c r="O30">
        <f t="shared" si="9"/>
        <v>1.4</v>
      </c>
      <c r="P30">
        <f t="shared" si="3"/>
        <v>1</v>
      </c>
      <c r="Q30">
        <f t="shared" si="4"/>
        <v>1.2</v>
      </c>
      <c r="R30">
        <f t="shared" si="5"/>
        <v>1.2</v>
      </c>
      <c r="S30">
        <f t="shared" si="6"/>
        <v>1</v>
      </c>
    </row>
    <row r="31" spans="1:19" x14ac:dyDescent="0.25">
      <c r="A31" t="s">
        <v>38</v>
      </c>
      <c r="B31">
        <v>1</v>
      </c>
      <c r="C31">
        <v>7</v>
      </c>
      <c r="D31">
        <v>7.56</v>
      </c>
      <c r="E31">
        <v>1</v>
      </c>
      <c r="F31">
        <v>1</v>
      </c>
      <c r="G31">
        <v>1.2</v>
      </c>
      <c r="H31">
        <v>1.2</v>
      </c>
      <c r="I31">
        <v>1</v>
      </c>
      <c r="J31">
        <f t="shared" si="7"/>
        <v>10</v>
      </c>
      <c r="K31" t="str">
        <f t="shared" si="0"/>
        <v>233_24_Mean_sce_1</v>
      </c>
      <c r="L31">
        <f t="shared" si="8"/>
        <v>3</v>
      </c>
      <c r="M31">
        <f t="shared" si="1"/>
        <v>3.2</v>
      </c>
      <c r="N31">
        <f t="shared" si="2"/>
        <v>4.3</v>
      </c>
      <c r="O31">
        <f t="shared" si="9"/>
        <v>1.6</v>
      </c>
      <c r="P31">
        <f t="shared" si="3"/>
        <v>1</v>
      </c>
      <c r="Q31">
        <f t="shared" si="4"/>
        <v>1.2</v>
      </c>
      <c r="R31">
        <f t="shared" si="5"/>
        <v>1.2</v>
      </c>
      <c r="S31">
        <f t="shared" si="6"/>
        <v>1</v>
      </c>
    </row>
    <row r="32" spans="1:19" x14ac:dyDescent="0.25">
      <c r="A32" t="s">
        <v>39</v>
      </c>
      <c r="B32">
        <v>1</v>
      </c>
      <c r="C32">
        <v>7.85</v>
      </c>
      <c r="D32">
        <v>8.25</v>
      </c>
      <c r="E32">
        <v>1</v>
      </c>
      <c r="F32">
        <v>1</v>
      </c>
      <c r="G32">
        <v>1.2</v>
      </c>
      <c r="H32">
        <v>1.2</v>
      </c>
      <c r="I32">
        <v>1</v>
      </c>
      <c r="J32">
        <f t="shared" si="7"/>
        <v>11</v>
      </c>
      <c r="K32" t="str">
        <f t="shared" si="0"/>
        <v>dr44_dwp61_gooi_en_ijmeer_Bishop_Mean_sce_1</v>
      </c>
      <c r="L32">
        <f t="shared" si="8"/>
        <v>1</v>
      </c>
      <c r="M32">
        <f t="shared" si="1"/>
        <v>0.6</v>
      </c>
      <c r="N32">
        <f t="shared" si="2"/>
        <v>3.88</v>
      </c>
      <c r="O32">
        <f t="shared" si="9"/>
        <v>1.2</v>
      </c>
      <c r="P32">
        <f t="shared" si="3"/>
        <v>1</v>
      </c>
      <c r="Q32">
        <f t="shared" si="4"/>
        <v>1.2</v>
      </c>
      <c r="R32">
        <f t="shared" si="5"/>
        <v>1.2</v>
      </c>
      <c r="S32">
        <f t="shared" si="6"/>
        <v>1</v>
      </c>
    </row>
    <row r="33" spans="1:19" x14ac:dyDescent="0.25">
      <c r="A33" t="s">
        <v>40</v>
      </c>
      <c r="B33">
        <v>1</v>
      </c>
      <c r="C33">
        <v>3.55</v>
      </c>
      <c r="D33">
        <v>4.79</v>
      </c>
      <c r="E33">
        <v>1</v>
      </c>
      <c r="F33">
        <v>1</v>
      </c>
      <c r="G33">
        <v>1.2</v>
      </c>
      <c r="H33">
        <v>1.2</v>
      </c>
      <c r="I33">
        <v>1</v>
      </c>
      <c r="J33">
        <f t="shared" si="7"/>
        <v>11</v>
      </c>
      <c r="K33" t="str">
        <f t="shared" si="0"/>
        <v>dr44_dwp61_gooi_en_ijmeer_Bishop_Mean_sce_1</v>
      </c>
      <c r="L33">
        <f t="shared" si="8"/>
        <v>2</v>
      </c>
      <c r="M33">
        <f t="shared" si="1"/>
        <v>0.6</v>
      </c>
      <c r="N33">
        <f t="shared" si="2"/>
        <v>3.88</v>
      </c>
      <c r="O33">
        <f t="shared" si="9"/>
        <v>1.4</v>
      </c>
      <c r="P33">
        <f t="shared" si="3"/>
        <v>1</v>
      </c>
      <c r="Q33">
        <f t="shared" si="4"/>
        <v>1.2</v>
      </c>
      <c r="R33">
        <f t="shared" si="5"/>
        <v>1.2</v>
      </c>
      <c r="S33">
        <f t="shared" si="6"/>
        <v>1</v>
      </c>
    </row>
    <row r="34" spans="1:19" x14ac:dyDescent="0.25">
      <c r="A34" t="s">
        <v>41</v>
      </c>
      <c r="B34">
        <v>1</v>
      </c>
      <c r="C34">
        <v>6.3</v>
      </c>
      <c r="D34">
        <v>8.6999999999999993</v>
      </c>
      <c r="E34">
        <v>1</v>
      </c>
      <c r="F34">
        <v>1</v>
      </c>
      <c r="G34">
        <v>1.2</v>
      </c>
      <c r="H34">
        <v>1.2</v>
      </c>
      <c r="I34">
        <v>1</v>
      </c>
      <c r="J34">
        <f t="shared" si="7"/>
        <v>11</v>
      </c>
      <c r="K34" t="str">
        <f t="shared" si="0"/>
        <v>dr44_dwp61_gooi_en_ijmeer_Bishop_Mean_sce_1</v>
      </c>
      <c r="L34">
        <f t="shared" si="8"/>
        <v>3</v>
      </c>
      <c r="M34">
        <f t="shared" si="1"/>
        <v>0.6</v>
      </c>
      <c r="N34">
        <f t="shared" si="2"/>
        <v>3.88</v>
      </c>
      <c r="O34">
        <f t="shared" si="9"/>
        <v>1.6</v>
      </c>
      <c r="P34">
        <f t="shared" si="3"/>
        <v>1</v>
      </c>
      <c r="Q34">
        <f t="shared" si="4"/>
        <v>1.2</v>
      </c>
      <c r="R34">
        <f t="shared" si="5"/>
        <v>1.2</v>
      </c>
      <c r="S34">
        <f t="shared" si="6"/>
        <v>1</v>
      </c>
    </row>
    <row r="35" spans="1:19" x14ac:dyDescent="0.25">
      <c r="A35" t="s">
        <v>42</v>
      </c>
      <c r="B35">
        <v>1</v>
      </c>
      <c r="C35">
        <v>6.2</v>
      </c>
      <c r="D35">
        <v>8.99</v>
      </c>
      <c r="E35">
        <v>1</v>
      </c>
      <c r="F35">
        <v>1</v>
      </c>
      <c r="G35">
        <v>1.2</v>
      </c>
      <c r="H35">
        <v>1.2</v>
      </c>
      <c r="I35">
        <v>1</v>
      </c>
      <c r="J35">
        <f t="shared" si="7"/>
        <v>12</v>
      </c>
      <c r="K35" t="str">
        <f t="shared" si="0"/>
        <v>dr44_dwp86_gooi_en_ijmeer_21_06_2011_Mean_sce_1</v>
      </c>
      <c r="L35">
        <f t="shared" si="8"/>
        <v>1</v>
      </c>
      <c r="M35">
        <f t="shared" si="1"/>
        <v>0.6</v>
      </c>
      <c r="N35">
        <f t="shared" si="2"/>
        <v>3.67</v>
      </c>
      <c r="O35">
        <f t="shared" si="9"/>
        <v>1.2</v>
      </c>
      <c r="P35">
        <f t="shared" si="3"/>
        <v>1</v>
      </c>
      <c r="Q35">
        <f t="shared" si="4"/>
        <v>1.2</v>
      </c>
      <c r="R35">
        <f t="shared" si="5"/>
        <v>1.2</v>
      </c>
      <c r="S35">
        <f t="shared" si="6"/>
        <v>1</v>
      </c>
    </row>
    <row r="36" spans="1:19" x14ac:dyDescent="0.25">
      <c r="A36" t="s">
        <v>43</v>
      </c>
      <c r="B36">
        <v>1</v>
      </c>
      <c r="C36">
        <v>3.1</v>
      </c>
      <c r="D36">
        <v>4.71</v>
      </c>
      <c r="E36">
        <v>1</v>
      </c>
      <c r="F36">
        <v>1</v>
      </c>
      <c r="G36">
        <v>1.2</v>
      </c>
      <c r="H36">
        <v>1.2</v>
      </c>
      <c r="I36">
        <v>1</v>
      </c>
      <c r="J36">
        <f t="shared" si="7"/>
        <v>12</v>
      </c>
      <c r="K36" t="str">
        <f t="shared" si="0"/>
        <v>dr44_dwp86_gooi_en_ijmeer_21_06_2011_Mean_sce_1</v>
      </c>
      <c r="L36">
        <f t="shared" si="8"/>
        <v>2</v>
      </c>
      <c r="M36">
        <f t="shared" si="1"/>
        <v>0.6</v>
      </c>
      <c r="N36">
        <f t="shared" si="2"/>
        <v>3.67</v>
      </c>
      <c r="O36">
        <f t="shared" si="9"/>
        <v>1.4</v>
      </c>
      <c r="P36">
        <f t="shared" si="3"/>
        <v>1</v>
      </c>
      <c r="Q36">
        <f t="shared" si="4"/>
        <v>1.2</v>
      </c>
      <c r="R36">
        <f t="shared" si="5"/>
        <v>1.2</v>
      </c>
      <c r="S36">
        <f t="shared" si="6"/>
        <v>1</v>
      </c>
    </row>
    <row r="37" spans="1:19" x14ac:dyDescent="0.25">
      <c r="A37" t="s">
        <v>44</v>
      </c>
      <c r="B37">
        <v>1</v>
      </c>
      <c r="C37">
        <v>2.7</v>
      </c>
      <c r="D37">
        <v>4.54</v>
      </c>
      <c r="E37">
        <v>1</v>
      </c>
      <c r="F37">
        <v>1</v>
      </c>
      <c r="G37">
        <v>1.2</v>
      </c>
      <c r="H37">
        <v>1.2</v>
      </c>
      <c r="I37">
        <v>1</v>
      </c>
      <c r="J37">
        <f t="shared" si="7"/>
        <v>12</v>
      </c>
      <c r="K37" t="str">
        <f t="shared" si="0"/>
        <v>dr44_dwp86_gooi_en_ijmeer_21_06_2011_Mean_sce_1</v>
      </c>
      <c r="L37">
        <f t="shared" si="8"/>
        <v>3</v>
      </c>
      <c r="M37">
        <f t="shared" si="1"/>
        <v>0.6</v>
      </c>
      <c r="N37">
        <f t="shared" si="2"/>
        <v>3.67</v>
      </c>
      <c r="O37">
        <f t="shared" si="9"/>
        <v>1.6</v>
      </c>
      <c r="P37">
        <f t="shared" si="3"/>
        <v>1</v>
      </c>
      <c r="Q37">
        <f t="shared" si="4"/>
        <v>1.2</v>
      </c>
      <c r="R37">
        <f t="shared" si="5"/>
        <v>1.2</v>
      </c>
      <c r="S37">
        <f t="shared" si="6"/>
        <v>1</v>
      </c>
    </row>
    <row r="38" spans="1:19" x14ac:dyDescent="0.25">
      <c r="A38" t="s">
        <v>45</v>
      </c>
      <c r="B38">
        <v>1</v>
      </c>
      <c r="C38">
        <v>3.6</v>
      </c>
      <c r="D38">
        <v>5.31</v>
      </c>
      <c r="E38">
        <v>1</v>
      </c>
      <c r="F38">
        <v>1</v>
      </c>
      <c r="G38">
        <v>1.2</v>
      </c>
      <c r="H38">
        <v>1.2</v>
      </c>
      <c r="I38">
        <v>1</v>
      </c>
      <c r="J38">
        <f t="shared" si="7"/>
        <v>13</v>
      </c>
      <c r="K38" t="str">
        <f t="shared" si="0"/>
        <v>dr44_hm170_lekdijk_30_06_2011_Mean_sce_1</v>
      </c>
      <c r="L38">
        <f t="shared" si="8"/>
        <v>1</v>
      </c>
      <c r="M38">
        <f t="shared" si="1"/>
        <v>7.6</v>
      </c>
      <c r="N38">
        <f t="shared" si="2"/>
        <v>9.23</v>
      </c>
      <c r="O38">
        <f t="shared" si="9"/>
        <v>1.2</v>
      </c>
      <c r="P38">
        <f t="shared" si="3"/>
        <v>1</v>
      </c>
      <c r="Q38">
        <f t="shared" si="4"/>
        <v>1.2</v>
      </c>
      <c r="R38">
        <f t="shared" si="5"/>
        <v>1.2</v>
      </c>
      <c r="S38">
        <f t="shared" si="6"/>
        <v>1</v>
      </c>
    </row>
    <row r="39" spans="1:19" x14ac:dyDescent="0.25">
      <c r="A39" t="s">
        <v>46</v>
      </c>
      <c r="B39">
        <v>1</v>
      </c>
      <c r="C39">
        <v>6.74</v>
      </c>
      <c r="D39">
        <v>7.2</v>
      </c>
      <c r="E39">
        <v>1</v>
      </c>
      <c r="F39">
        <v>1</v>
      </c>
      <c r="G39">
        <v>1.2</v>
      </c>
      <c r="H39">
        <v>1.2</v>
      </c>
      <c r="I39">
        <v>1</v>
      </c>
      <c r="J39">
        <f t="shared" si="7"/>
        <v>13</v>
      </c>
      <c r="K39" t="str">
        <f t="shared" si="0"/>
        <v>dr44_hm170_lekdijk_30_06_2011_Mean_sce_1</v>
      </c>
      <c r="L39">
        <f t="shared" si="8"/>
        <v>2</v>
      </c>
      <c r="M39">
        <f t="shared" si="1"/>
        <v>7.6</v>
      </c>
      <c r="N39">
        <f t="shared" si="2"/>
        <v>9.23</v>
      </c>
      <c r="O39">
        <f t="shared" si="9"/>
        <v>1.4</v>
      </c>
      <c r="P39">
        <f t="shared" si="3"/>
        <v>1</v>
      </c>
      <c r="Q39">
        <f t="shared" si="4"/>
        <v>1.2</v>
      </c>
      <c r="R39">
        <f t="shared" si="5"/>
        <v>1.2</v>
      </c>
      <c r="S39">
        <f t="shared" si="6"/>
        <v>1</v>
      </c>
    </row>
    <row r="40" spans="1:19" x14ac:dyDescent="0.25">
      <c r="A40" t="s">
        <v>47</v>
      </c>
      <c r="B40">
        <v>1</v>
      </c>
      <c r="C40">
        <v>6.63</v>
      </c>
      <c r="D40">
        <v>7</v>
      </c>
      <c r="E40">
        <v>1</v>
      </c>
      <c r="F40">
        <v>1</v>
      </c>
      <c r="G40">
        <v>1.2</v>
      </c>
      <c r="H40">
        <v>1.2</v>
      </c>
      <c r="I40">
        <v>1</v>
      </c>
      <c r="J40">
        <f t="shared" si="7"/>
        <v>13</v>
      </c>
      <c r="K40" t="str">
        <f t="shared" si="0"/>
        <v>dr44_hm170_lekdijk_30_06_2011_Mean_sce_1</v>
      </c>
      <c r="L40">
        <f t="shared" si="8"/>
        <v>3</v>
      </c>
      <c r="M40">
        <f t="shared" si="1"/>
        <v>7.6</v>
      </c>
      <c r="N40">
        <f t="shared" si="2"/>
        <v>9.23</v>
      </c>
      <c r="O40">
        <f t="shared" si="9"/>
        <v>1.6</v>
      </c>
      <c r="P40">
        <f t="shared" si="3"/>
        <v>1</v>
      </c>
      <c r="Q40">
        <f t="shared" si="4"/>
        <v>1.2</v>
      </c>
      <c r="R40">
        <f t="shared" si="5"/>
        <v>1.2</v>
      </c>
      <c r="S40">
        <f t="shared" si="6"/>
        <v>1</v>
      </c>
    </row>
    <row r="41" spans="1:19" x14ac:dyDescent="0.25">
      <c r="A41" t="s">
        <v>48</v>
      </c>
      <c r="B41">
        <v>1</v>
      </c>
      <c r="C41">
        <v>5.35</v>
      </c>
      <c r="D41">
        <v>5.8</v>
      </c>
      <c r="E41">
        <v>1</v>
      </c>
      <c r="F41">
        <v>1</v>
      </c>
      <c r="G41">
        <v>1.2</v>
      </c>
      <c r="H41">
        <v>1.2</v>
      </c>
      <c r="I41">
        <v>1</v>
      </c>
      <c r="J41">
        <f t="shared" si="7"/>
        <v>14</v>
      </c>
      <c r="K41" t="str">
        <f t="shared" si="0"/>
        <v>dr44_hm203_lekdijk_30_06_2011_Mean_sce_1</v>
      </c>
      <c r="L41">
        <f t="shared" si="8"/>
        <v>1</v>
      </c>
      <c r="M41">
        <f t="shared" si="1"/>
        <v>7.3</v>
      </c>
      <c r="N41">
        <f t="shared" si="2"/>
        <v>8.83</v>
      </c>
      <c r="O41">
        <f t="shared" si="9"/>
        <v>1.2</v>
      </c>
      <c r="P41">
        <f t="shared" si="3"/>
        <v>1</v>
      </c>
      <c r="Q41">
        <f t="shared" si="4"/>
        <v>1.2</v>
      </c>
      <c r="R41">
        <f t="shared" si="5"/>
        <v>1.2</v>
      </c>
      <c r="S41">
        <f t="shared" si="6"/>
        <v>1</v>
      </c>
    </row>
    <row r="42" spans="1:19" x14ac:dyDescent="0.25">
      <c r="A42" t="s">
        <v>49</v>
      </c>
      <c r="B42">
        <v>1</v>
      </c>
      <c r="C42">
        <v>5.25</v>
      </c>
      <c r="D42">
        <v>5.5</v>
      </c>
      <c r="E42">
        <v>1</v>
      </c>
      <c r="F42">
        <v>1</v>
      </c>
      <c r="G42">
        <v>1.2</v>
      </c>
      <c r="H42">
        <v>1.2</v>
      </c>
      <c r="I42">
        <v>1</v>
      </c>
      <c r="J42">
        <f t="shared" si="7"/>
        <v>14</v>
      </c>
      <c r="K42" t="str">
        <f t="shared" si="0"/>
        <v>dr44_hm203_lekdijk_30_06_2011_Mean_sce_1</v>
      </c>
      <c r="L42">
        <f t="shared" si="8"/>
        <v>2</v>
      </c>
      <c r="M42">
        <f t="shared" si="1"/>
        <v>7.3</v>
      </c>
      <c r="N42">
        <f t="shared" si="2"/>
        <v>8.83</v>
      </c>
      <c r="O42">
        <f t="shared" si="9"/>
        <v>1.4</v>
      </c>
      <c r="P42">
        <f t="shared" si="3"/>
        <v>1</v>
      </c>
      <c r="Q42">
        <f t="shared" si="4"/>
        <v>1.2</v>
      </c>
      <c r="R42">
        <f t="shared" si="5"/>
        <v>1.2</v>
      </c>
      <c r="S42">
        <f t="shared" si="6"/>
        <v>1</v>
      </c>
    </row>
    <row r="43" spans="1:19" x14ac:dyDescent="0.25">
      <c r="A43" t="s">
        <v>50</v>
      </c>
      <c r="B43">
        <v>1</v>
      </c>
      <c r="C43">
        <v>9.8000000000000007</v>
      </c>
      <c r="D43">
        <v>10.4</v>
      </c>
      <c r="E43">
        <v>1</v>
      </c>
      <c r="F43">
        <v>1</v>
      </c>
      <c r="G43">
        <v>1.2</v>
      </c>
      <c r="H43">
        <v>1.2</v>
      </c>
      <c r="I43">
        <v>1</v>
      </c>
      <c r="J43">
        <f t="shared" si="7"/>
        <v>14</v>
      </c>
      <c r="K43" t="str">
        <f t="shared" si="0"/>
        <v>dr44_hm203_lekdijk_30_06_2011_Mean_sce_1</v>
      </c>
      <c r="L43">
        <f t="shared" si="8"/>
        <v>3</v>
      </c>
      <c r="M43">
        <f t="shared" si="1"/>
        <v>7.3</v>
      </c>
      <c r="N43">
        <f t="shared" si="2"/>
        <v>8.83</v>
      </c>
      <c r="O43">
        <f t="shared" si="9"/>
        <v>1.6</v>
      </c>
      <c r="P43">
        <f t="shared" si="3"/>
        <v>1</v>
      </c>
      <c r="Q43">
        <f t="shared" si="4"/>
        <v>1.2</v>
      </c>
      <c r="R43">
        <f t="shared" si="5"/>
        <v>1.2</v>
      </c>
      <c r="S43">
        <f t="shared" si="6"/>
        <v>1</v>
      </c>
    </row>
    <row r="44" spans="1:19" x14ac:dyDescent="0.25">
      <c r="A44" t="s">
        <v>51</v>
      </c>
      <c r="B44">
        <v>1</v>
      </c>
      <c r="C44">
        <v>2.9</v>
      </c>
      <c r="D44">
        <v>5.13</v>
      </c>
      <c r="E44">
        <v>1</v>
      </c>
      <c r="F44">
        <v>1</v>
      </c>
      <c r="G44">
        <v>1.2</v>
      </c>
      <c r="H44">
        <v>1.2</v>
      </c>
      <c r="I44">
        <v>1</v>
      </c>
      <c r="J44">
        <f t="shared" si="7"/>
        <v>15</v>
      </c>
      <c r="K44" t="str">
        <f t="shared" si="0"/>
        <v>dr44_hm239_lekdijk_30_06_2011_Mean_sce_1</v>
      </c>
      <c r="L44">
        <f t="shared" si="8"/>
        <v>1</v>
      </c>
      <c r="M44">
        <f t="shared" si="1"/>
        <v>7</v>
      </c>
      <c r="N44">
        <f t="shared" si="2"/>
        <v>8.0299999999999994</v>
      </c>
      <c r="O44">
        <f t="shared" si="9"/>
        <v>1.2</v>
      </c>
      <c r="P44">
        <f t="shared" si="3"/>
        <v>1</v>
      </c>
      <c r="Q44">
        <f t="shared" si="4"/>
        <v>1.2</v>
      </c>
      <c r="R44">
        <f t="shared" si="5"/>
        <v>1.2</v>
      </c>
      <c r="S44">
        <f t="shared" si="6"/>
        <v>1</v>
      </c>
    </row>
    <row r="45" spans="1:19" x14ac:dyDescent="0.25">
      <c r="A45" t="s">
        <v>52</v>
      </c>
      <c r="B45">
        <v>1</v>
      </c>
      <c r="C45">
        <v>10.63</v>
      </c>
      <c r="D45">
        <v>11.4</v>
      </c>
      <c r="E45">
        <v>1</v>
      </c>
      <c r="F45">
        <v>1</v>
      </c>
      <c r="G45">
        <v>1.2</v>
      </c>
      <c r="H45">
        <v>1.2</v>
      </c>
      <c r="I45">
        <v>1</v>
      </c>
      <c r="J45">
        <f t="shared" si="7"/>
        <v>15</v>
      </c>
      <c r="K45" t="str">
        <f t="shared" si="0"/>
        <v>dr44_hm239_lekdijk_30_06_2011_Mean_sce_1</v>
      </c>
      <c r="L45">
        <f t="shared" si="8"/>
        <v>2</v>
      </c>
      <c r="M45">
        <f t="shared" si="1"/>
        <v>7</v>
      </c>
      <c r="N45">
        <f t="shared" si="2"/>
        <v>8.0299999999999994</v>
      </c>
      <c r="O45">
        <f t="shared" si="9"/>
        <v>1.4</v>
      </c>
      <c r="P45">
        <f t="shared" si="3"/>
        <v>1</v>
      </c>
      <c r="Q45">
        <f t="shared" si="4"/>
        <v>1.2</v>
      </c>
      <c r="R45">
        <f t="shared" si="5"/>
        <v>1.2</v>
      </c>
      <c r="S45">
        <f t="shared" si="6"/>
        <v>1</v>
      </c>
    </row>
    <row r="46" spans="1:19" x14ac:dyDescent="0.25">
      <c r="A46" t="s">
        <v>53</v>
      </c>
      <c r="B46">
        <v>1</v>
      </c>
      <c r="C46">
        <v>8.5</v>
      </c>
      <c r="D46">
        <v>9.1</v>
      </c>
      <c r="E46">
        <v>1</v>
      </c>
      <c r="F46">
        <v>1</v>
      </c>
      <c r="G46">
        <v>1.2</v>
      </c>
      <c r="H46">
        <v>1.2</v>
      </c>
      <c r="I46">
        <v>1</v>
      </c>
      <c r="J46">
        <f t="shared" si="7"/>
        <v>15</v>
      </c>
      <c r="K46" t="str">
        <f t="shared" si="0"/>
        <v>dr44_hm239_lekdijk_30_06_2011_Mean_sce_1</v>
      </c>
      <c r="L46">
        <f t="shared" si="8"/>
        <v>3</v>
      </c>
      <c r="M46">
        <f t="shared" si="1"/>
        <v>7</v>
      </c>
      <c r="N46">
        <f t="shared" si="2"/>
        <v>8.0299999999999994</v>
      </c>
      <c r="O46">
        <f t="shared" si="9"/>
        <v>1.6</v>
      </c>
      <c r="P46">
        <f t="shared" si="3"/>
        <v>1</v>
      </c>
      <c r="Q46">
        <f t="shared" si="4"/>
        <v>1.2</v>
      </c>
      <c r="R46">
        <f t="shared" si="5"/>
        <v>1.2</v>
      </c>
      <c r="S46">
        <f t="shared" si="6"/>
        <v>1</v>
      </c>
    </row>
    <row r="47" spans="1:19" x14ac:dyDescent="0.25">
      <c r="A47" t="s">
        <v>54</v>
      </c>
      <c r="B47">
        <v>1</v>
      </c>
      <c r="C47">
        <v>8.4600000000000009</v>
      </c>
      <c r="D47">
        <v>9.5</v>
      </c>
      <c r="E47">
        <v>1</v>
      </c>
      <c r="F47">
        <v>1</v>
      </c>
      <c r="G47">
        <v>1.2</v>
      </c>
      <c r="H47">
        <v>1.2</v>
      </c>
      <c r="I47">
        <v>1</v>
      </c>
      <c r="J47">
        <f t="shared" si="7"/>
        <v>16</v>
      </c>
      <c r="K47" t="str">
        <f t="shared" si="0"/>
        <v>DV4_DP6_2_Bishop_RF_110519_Mean_sce_1</v>
      </c>
      <c r="L47">
        <f t="shared" si="8"/>
        <v>1</v>
      </c>
      <c r="M47">
        <f t="shared" si="1"/>
        <v>0.97</v>
      </c>
      <c r="N47">
        <f t="shared" si="2"/>
        <v>4.13</v>
      </c>
      <c r="O47">
        <f t="shared" si="9"/>
        <v>1.2</v>
      </c>
      <c r="P47">
        <f t="shared" si="3"/>
        <v>1</v>
      </c>
      <c r="Q47">
        <f t="shared" si="4"/>
        <v>1.2</v>
      </c>
      <c r="R47">
        <f t="shared" si="5"/>
        <v>1.2</v>
      </c>
      <c r="S47">
        <f t="shared" si="6"/>
        <v>1</v>
      </c>
    </row>
    <row r="48" spans="1:19" x14ac:dyDescent="0.25">
      <c r="A48" t="s">
        <v>55</v>
      </c>
      <c r="B48">
        <v>1</v>
      </c>
      <c r="C48">
        <v>7.28</v>
      </c>
      <c r="D48">
        <v>8.07</v>
      </c>
      <c r="E48">
        <v>1</v>
      </c>
      <c r="F48">
        <v>1</v>
      </c>
      <c r="G48">
        <v>1.2</v>
      </c>
      <c r="H48">
        <v>1.2</v>
      </c>
      <c r="I48">
        <v>1</v>
      </c>
      <c r="J48">
        <f t="shared" si="7"/>
        <v>16</v>
      </c>
      <c r="K48" t="str">
        <f t="shared" si="0"/>
        <v>DV4_DP6_2_Bishop_RF_110519_Mean_sce_1</v>
      </c>
      <c r="L48">
        <f t="shared" si="8"/>
        <v>2</v>
      </c>
      <c r="M48">
        <f t="shared" si="1"/>
        <v>0.97</v>
      </c>
      <c r="N48">
        <f t="shared" si="2"/>
        <v>4.13</v>
      </c>
      <c r="O48">
        <f t="shared" si="9"/>
        <v>1.4</v>
      </c>
      <c r="P48">
        <f t="shared" si="3"/>
        <v>1</v>
      </c>
      <c r="Q48">
        <f t="shared" si="4"/>
        <v>1.2</v>
      </c>
      <c r="R48">
        <f t="shared" si="5"/>
        <v>1.2</v>
      </c>
      <c r="S48">
        <f t="shared" si="6"/>
        <v>1</v>
      </c>
    </row>
    <row r="49" spans="1:19" x14ac:dyDescent="0.25">
      <c r="A49" t="s">
        <v>56</v>
      </c>
      <c r="B49">
        <v>1</v>
      </c>
      <c r="C49">
        <v>5.85</v>
      </c>
      <c r="D49">
        <v>6.8</v>
      </c>
      <c r="E49">
        <v>1</v>
      </c>
      <c r="F49">
        <v>1</v>
      </c>
      <c r="G49">
        <v>1.2</v>
      </c>
      <c r="H49">
        <v>1.2</v>
      </c>
      <c r="I49">
        <v>1</v>
      </c>
      <c r="J49">
        <f t="shared" si="7"/>
        <v>16</v>
      </c>
      <c r="K49" t="str">
        <f t="shared" si="0"/>
        <v>DV4_DP6_2_Bishop_RF_110519_Mean_sce_1</v>
      </c>
      <c r="L49">
        <f t="shared" si="8"/>
        <v>3</v>
      </c>
      <c r="M49">
        <f t="shared" si="1"/>
        <v>0.97</v>
      </c>
      <c r="N49">
        <f t="shared" si="2"/>
        <v>4.13</v>
      </c>
      <c r="O49">
        <f t="shared" si="9"/>
        <v>1.6</v>
      </c>
      <c r="P49">
        <f t="shared" si="3"/>
        <v>1</v>
      </c>
      <c r="Q49">
        <f t="shared" si="4"/>
        <v>1.2</v>
      </c>
      <c r="R49">
        <f t="shared" si="5"/>
        <v>1.2</v>
      </c>
      <c r="S49">
        <f t="shared" si="6"/>
        <v>1</v>
      </c>
    </row>
    <row r="50" spans="1:19" x14ac:dyDescent="0.25">
      <c r="A50" t="s">
        <v>57</v>
      </c>
      <c r="B50">
        <v>1</v>
      </c>
      <c r="C50">
        <v>5.37</v>
      </c>
      <c r="D50">
        <v>6.26</v>
      </c>
      <c r="E50">
        <v>1</v>
      </c>
      <c r="F50">
        <v>1</v>
      </c>
      <c r="G50">
        <v>1.2</v>
      </c>
      <c r="H50">
        <v>1.2</v>
      </c>
      <c r="I50">
        <v>1</v>
      </c>
      <c r="J50">
        <f t="shared" si="7"/>
        <v>17</v>
      </c>
      <c r="K50" t="str">
        <f t="shared" si="0"/>
        <v>DV12_DP0_4_Bishop_RF_110519_inclusief_wiel_Mean_sce_1</v>
      </c>
      <c r="L50">
        <f t="shared" si="8"/>
        <v>1</v>
      </c>
      <c r="M50">
        <f t="shared" si="1"/>
        <v>0.97</v>
      </c>
      <c r="N50">
        <f t="shared" si="2"/>
        <v>4.1399999999999997</v>
      </c>
      <c r="O50">
        <f t="shared" si="9"/>
        <v>1.2</v>
      </c>
      <c r="P50">
        <f t="shared" si="3"/>
        <v>1</v>
      </c>
      <c r="Q50">
        <f t="shared" si="4"/>
        <v>1.2</v>
      </c>
      <c r="R50">
        <f t="shared" si="5"/>
        <v>1.2</v>
      </c>
      <c r="S50">
        <f t="shared" si="6"/>
        <v>1</v>
      </c>
    </row>
    <row r="51" spans="1:19" x14ac:dyDescent="0.25">
      <c r="A51" t="s">
        <v>58</v>
      </c>
      <c r="B51">
        <v>1</v>
      </c>
      <c r="C51">
        <v>4.41</v>
      </c>
      <c r="D51">
        <v>5.25</v>
      </c>
      <c r="E51">
        <v>1</v>
      </c>
      <c r="F51">
        <v>1</v>
      </c>
      <c r="G51">
        <v>1.2</v>
      </c>
      <c r="H51">
        <v>1.2</v>
      </c>
      <c r="I51">
        <v>1</v>
      </c>
      <c r="J51">
        <f t="shared" si="7"/>
        <v>17</v>
      </c>
      <c r="K51" t="str">
        <f t="shared" si="0"/>
        <v>DV12_DP0_4_Bishop_RF_110519_inclusief_wiel_Mean_sce_1</v>
      </c>
      <c r="L51">
        <f t="shared" si="8"/>
        <v>2</v>
      </c>
      <c r="M51">
        <f t="shared" si="1"/>
        <v>0.97</v>
      </c>
      <c r="N51">
        <f t="shared" si="2"/>
        <v>4.1399999999999997</v>
      </c>
      <c r="O51">
        <f t="shared" si="9"/>
        <v>1.4</v>
      </c>
      <c r="P51">
        <f t="shared" si="3"/>
        <v>1</v>
      </c>
      <c r="Q51">
        <f t="shared" si="4"/>
        <v>1.2</v>
      </c>
      <c r="R51">
        <f t="shared" si="5"/>
        <v>1.2</v>
      </c>
      <c r="S51">
        <f t="shared" si="6"/>
        <v>1</v>
      </c>
    </row>
    <row r="52" spans="1:19" x14ac:dyDescent="0.25">
      <c r="A52" t="s">
        <v>59</v>
      </c>
      <c r="B52">
        <v>1</v>
      </c>
      <c r="C52">
        <v>6.29</v>
      </c>
      <c r="D52">
        <v>7.3</v>
      </c>
      <c r="E52">
        <v>1</v>
      </c>
      <c r="F52">
        <v>1</v>
      </c>
      <c r="G52">
        <v>1.2</v>
      </c>
      <c r="H52">
        <v>1.2</v>
      </c>
      <c r="I52">
        <v>1</v>
      </c>
      <c r="J52">
        <f t="shared" si="7"/>
        <v>17</v>
      </c>
      <c r="K52" t="str">
        <f t="shared" si="0"/>
        <v>DV12_DP0_4_Bishop_RF_110519_inclusief_wiel_Mean_sce_1</v>
      </c>
      <c r="L52">
        <f t="shared" si="8"/>
        <v>3</v>
      </c>
      <c r="M52">
        <f t="shared" si="1"/>
        <v>0.97</v>
      </c>
      <c r="N52">
        <f t="shared" si="2"/>
        <v>4.1399999999999997</v>
      </c>
      <c r="O52">
        <f t="shared" si="9"/>
        <v>1.6</v>
      </c>
      <c r="P52">
        <f t="shared" si="3"/>
        <v>1</v>
      </c>
      <c r="Q52">
        <f t="shared" si="4"/>
        <v>1.2</v>
      </c>
      <c r="R52">
        <f t="shared" si="5"/>
        <v>1.2</v>
      </c>
      <c r="S52">
        <f t="shared" si="6"/>
        <v>1</v>
      </c>
    </row>
    <row r="53" spans="1:19" x14ac:dyDescent="0.25">
      <c r="A53" t="s">
        <v>60</v>
      </c>
      <c r="B53">
        <v>1</v>
      </c>
      <c r="C53">
        <v>0.6</v>
      </c>
      <c r="D53">
        <v>3.65</v>
      </c>
      <c r="E53">
        <v>1</v>
      </c>
      <c r="F53">
        <v>1</v>
      </c>
      <c r="G53">
        <v>1.2</v>
      </c>
      <c r="H53">
        <v>1.2</v>
      </c>
      <c r="I53">
        <v>1</v>
      </c>
      <c r="J53">
        <f t="shared" si="7"/>
        <v>18</v>
      </c>
      <c r="K53" t="str">
        <f t="shared" si="0"/>
        <v>DV13_DP14_5_Bishop_RF_110519_Mean_sce_1</v>
      </c>
      <c r="L53">
        <f t="shared" si="8"/>
        <v>1</v>
      </c>
      <c r="M53">
        <f t="shared" si="1"/>
        <v>0.97</v>
      </c>
      <c r="N53">
        <f t="shared" si="2"/>
        <v>3.99</v>
      </c>
      <c r="O53">
        <f t="shared" si="9"/>
        <v>1.2</v>
      </c>
      <c r="P53">
        <f t="shared" si="3"/>
        <v>1</v>
      </c>
      <c r="Q53">
        <f t="shared" si="4"/>
        <v>1.2</v>
      </c>
      <c r="R53">
        <f t="shared" si="5"/>
        <v>1.2</v>
      </c>
      <c r="S53">
        <f t="shared" si="6"/>
        <v>1</v>
      </c>
    </row>
    <row r="54" spans="1:19" x14ac:dyDescent="0.25">
      <c r="A54" t="s">
        <v>61</v>
      </c>
      <c r="B54">
        <v>1</v>
      </c>
      <c r="C54">
        <v>0.6</v>
      </c>
      <c r="D54">
        <v>4.0999999999999996</v>
      </c>
      <c r="E54">
        <v>1</v>
      </c>
      <c r="F54">
        <v>1</v>
      </c>
      <c r="G54">
        <v>1.2</v>
      </c>
      <c r="H54">
        <v>1.2</v>
      </c>
      <c r="I54">
        <v>1</v>
      </c>
      <c r="J54">
        <f t="shared" si="7"/>
        <v>18</v>
      </c>
      <c r="K54" t="str">
        <f t="shared" si="0"/>
        <v>DV13_DP14_5_Bishop_RF_110519_Mean_sce_1</v>
      </c>
      <c r="L54">
        <f t="shared" si="8"/>
        <v>2</v>
      </c>
      <c r="M54">
        <f t="shared" si="1"/>
        <v>0.97</v>
      </c>
      <c r="N54">
        <f t="shared" si="2"/>
        <v>3.99</v>
      </c>
      <c r="O54">
        <f t="shared" si="9"/>
        <v>1.4</v>
      </c>
      <c r="P54">
        <f t="shared" si="3"/>
        <v>1</v>
      </c>
      <c r="Q54">
        <f t="shared" si="4"/>
        <v>1.2</v>
      </c>
      <c r="R54">
        <f t="shared" si="5"/>
        <v>1.2</v>
      </c>
      <c r="S54">
        <f t="shared" si="6"/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scenarios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van der Krogt</dc:creator>
  <cp:lastModifiedBy>Mark van der Krogt</cp:lastModifiedBy>
  <dcterms:created xsi:type="dcterms:W3CDTF">2015-06-02T08:10:13Z</dcterms:created>
  <dcterms:modified xsi:type="dcterms:W3CDTF">2015-06-02T08:18:39Z</dcterms:modified>
</cp:coreProperties>
</file>